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85" yWindow="105" windowWidth="15720" windowHeight="11325" activeTab="5"/>
  </bookViews>
  <sheets>
    <sheet name="Preisblatt_Jahreskunden" sheetId="1" r:id="rId1"/>
    <sheet name="Preisblatt Lastgangkunden" sheetId="2" r:id="rId2"/>
    <sheet name="Preisblatt Gemeinderabatt" sheetId="3" r:id="rId3"/>
    <sheet name="Preisblatt_Messung" sheetId="4" r:id="rId4"/>
    <sheet name="SoL Messung_Abrechnung" sheetId="5" r:id="rId5"/>
    <sheet name="Mahnung_Inkasso_Sperrung" sheetId="6" r:id="rId6"/>
  </sheets>
  <externalReferences>
    <externalReference r:id="rId7"/>
    <externalReference r:id="rId8"/>
    <externalReference r:id="rId9"/>
    <externalReference r:id="rId10"/>
    <externalReference r:id="rId11"/>
  </externalReferences>
  <definedNames>
    <definedName name="_Fill" localSheetId="3" hidden="1">#REF!</definedName>
    <definedName name="_Fill" hidden="1">#REF!</definedName>
    <definedName name="A" localSheetId="2">#REF!</definedName>
    <definedName name="A">[1]statistische_Werte!$B$14</definedName>
    <definedName name="Abzugskapital_I">'[2]B1 Kalk. Eigenkapitalverzinsung'!$F$34</definedName>
    <definedName name="Abzugskapital_II">'[2]B1 Kalk. Eigenkapitalverzinsung'!$H$34</definedName>
    <definedName name="AE_OT" localSheetId="2">#REF!</definedName>
    <definedName name="AE_OT">[1]Netzkosten!$D$42</definedName>
    <definedName name="AE_OV" localSheetId="2">#REF!</definedName>
    <definedName name="AE_OV">[1]Netzkosten!$D$41</definedName>
    <definedName name="Anteil_OT">[3]Eingabewerte!$N$14</definedName>
    <definedName name="Anteil_OT_Arbeit" localSheetId="2">#REF!</definedName>
    <definedName name="Anteil_OT_Arbeit">[1]Netzkosten!$D$18</definedName>
    <definedName name="Anteil_OT_HD" localSheetId="2">#REF!</definedName>
    <definedName name="Anteil_OT_HD">[1]Netzkosten!$I$3</definedName>
    <definedName name="Anteil_OT_Leistung" localSheetId="2">#REF!</definedName>
    <definedName name="Anteil_OT_Leistung">[1]Netzkosten!$E$18</definedName>
    <definedName name="Anteil_OT_MD" localSheetId="2">#REF!</definedName>
    <definedName name="Anteil_OT_MD">[1]Netzkosten!$I$4</definedName>
    <definedName name="Anteil_OT_ND" localSheetId="2">#REF!</definedName>
    <definedName name="Anteil_OT_ND">[1]Netzkosten!$I$5</definedName>
    <definedName name="Anteil_OT_SDL">[3]Eingabewerte!$L$4</definedName>
    <definedName name="Anteil_OV">[3]Eingabewerte!$N$15</definedName>
    <definedName name="Anteil_OV_Arbeit" localSheetId="2">#REF!</definedName>
    <definedName name="Anteil_OV_Arbeit">[1]Netzkosten!$D$19</definedName>
    <definedName name="Anteil_OV_HD" localSheetId="2">#REF!</definedName>
    <definedName name="Anteil_OV_HD">[1]Netzkosten!$K$3</definedName>
    <definedName name="Anteil_OV_Leistung" localSheetId="2">#REF!</definedName>
    <definedName name="Anteil_OV_Leistung">[1]Netzkosten!$E$19</definedName>
    <definedName name="Anteil_OV_MD" localSheetId="2">#REF!</definedName>
    <definedName name="Anteil_OV_MD">[1]Netzkosten!$K$4</definedName>
    <definedName name="Anteil_OV_ND" localSheetId="2">#REF!</definedName>
    <definedName name="Anteil_OV_ND">[1]Netzkosten!$K$5</definedName>
    <definedName name="Anteil_OV_SDL">[3]Eingabewerte!$N$4</definedName>
    <definedName name="Art" localSheetId="3">[3]Ergebnis_Netz!#REF!</definedName>
    <definedName name="Art">[3]Ergebnis_Netz!#REF!</definedName>
    <definedName name="Art_NB_A" localSheetId="3">[3]Kundendaten!#REF!</definedName>
    <definedName name="Art_NB_A">[3]Kundendaten!#REF!</definedName>
    <definedName name="Art_NB_B">'[3]NB-B Kundendaten'!$AK$4</definedName>
    <definedName name="ART_PB">#REF!</definedName>
    <definedName name="Auswahl_RW_Arbeit">#REF!</definedName>
    <definedName name="Auswahl_RW_Leistung">#REF!</definedName>
    <definedName name="B" localSheetId="2">#REF!</definedName>
    <definedName name="B">[1]statistische_Werte!$B$15</definedName>
    <definedName name="B2_Spalte_I">#REF!</definedName>
    <definedName name="B2_Spalte_II">#REF!</definedName>
    <definedName name="B2_Spalte_III">#REF!</definedName>
    <definedName name="B2_Spalte_IV">#REF!</definedName>
    <definedName name="Bh_NB_individuell">'[3]Bh-Formel'!$A$5:$C$12</definedName>
    <definedName name="Bh_Vorgaben">'[3]Bh-Formel'!$E$5:$K$12</definedName>
    <definedName name="Bho">'[3]Bh-Formel'!$C$17</definedName>
    <definedName name="Bhu">'[3]Bh-Formel'!$C$16</definedName>
    <definedName name="BNEK_I">'[2]B1 Kalk. Eigenkapitalverzinsung'!$F$36</definedName>
    <definedName name="BNEK_II">'[2]B1 Kalk. Eigenkapitalverzinsung'!$H$36</definedName>
    <definedName name="Cluster_Arbeit">#REF!</definedName>
    <definedName name="Cluster_Leistung">#REF!</definedName>
    <definedName name="DATA1">#REF!</definedName>
    <definedName name="DATA2">#REF!</definedName>
    <definedName name="DATA3">#REF!</definedName>
    <definedName name="DATA4">#REF!</definedName>
    <definedName name="DATA5">#REF!</definedName>
    <definedName name="DATA6">#REF!</definedName>
    <definedName name="Datenbank_1">[3]Info_Datenverknüpfung!$B$6</definedName>
    <definedName name="_xlnm.Print_Area" localSheetId="2">'Preisblatt Gemeinderabatt'!$A$1:$H$17</definedName>
    <definedName name="_xlnm.Print_Area" localSheetId="1">'Preisblatt Lastgangkunden'!$A$1:$H$133</definedName>
    <definedName name="_xlnm.Print_Area" localSheetId="0">Preisblatt_Jahreskunden!$A$1:$H$120</definedName>
    <definedName name="EK_Zins">'[2]B1 Kalk. Eigenkapitalverzinsung'!$D$37</definedName>
    <definedName name="Erlöse_AE" localSheetId="2">#REF!</definedName>
    <definedName name="Erlöse_AE">[1]Wälzung!$T$60</definedName>
    <definedName name="Erlöse_AE_LM" localSheetId="2">#REF!</definedName>
    <definedName name="Erlöse_AE_LM">[1]Wälzung!$T$58</definedName>
    <definedName name="Erlöse_AE_SLP" localSheetId="2">#REF!</definedName>
    <definedName name="Erlöse_AE_SLP">[1]Wälzung!$T$27</definedName>
    <definedName name="Erlöse_LE" localSheetId="2">#REF!</definedName>
    <definedName name="Erlöse_LE">[1]Wälzung!$R$60</definedName>
    <definedName name="Erlöse_LE_LM" localSheetId="2">#REF!</definedName>
    <definedName name="Erlöse_LE_LM">[1]Wälzung!$R$58</definedName>
    <definedName name="Erlöse_LE_SLP" localSheetId="2">#REF!</definedName>
    <definedName name="Erlöse_LE_SLP">[1]Wälzung!$R$27</definedName>
    <definedName name="Erlöse_NNE" localSheetId="2">#REF!</definedName>
    <definedName name="Erlöse_NNE_LM" localSheetId="2">#REF!</definedName>
    <definedName name="Erlöse_NNE_LM">[1]Wälzung!$V$58</definedName>
    <definedName name="Erlöse_NNE_SLP" localSheetId="2">#REF!</definedName>
    <definedName name="Erlöse_NNE_SLP">[1]Wälzung!$V$27</definedName>
    <definedName name="Exp_B">'[3]Bh-Formel'!$F$18</definedName>
    <definedName name="Exp_C">[3]Ergebnis_Netz!$C$5</definedName>
    <definedName name="Exp_D">[3]Ergebnis_Netz!$C$18</definedName>
    <definedName name="Faktor_A">'[3]Bh-Formel'!$F$17</definedName>
    <definedName name="Feld_AP_NNE_LM">[3]Kundendaten!$AI$31:$AI$45</definedName>
    <definedName name="Feld_AP_NNE_SLP">[3]Kundendaten!$AI$6:$AI$25</definedName>
    <definedName name="Feld_GP_NNE_SLP">[3]Kundendaten!$AK$6:$AK$25</definedName>
    <definedName name="Feld_Kunde">[3]Info_Datenverknüpfung!$B$21</definedName>
    <definedName name="Feld_kWh_a">[3]Info_Datenverknüpfung!$B$24</definedName>
    <definedName name="Feld_LP_NNE_LM">[3]Kundendaten!$AK$31:$AK$45</definedName>
    <definedName name="Feld_Tariftyp">[3]Info_Datenverknüpfung!$B$30</definedName>
    <definedName name="Feld_ZKL">[3]Info_Datenverknüpfung!$B$27</definedName>
    <definedName name="Feld_Zone_OG">[3]Info_Datenverknüpfung!$B$12</definedName>
    <definedName name="Feld_Zone_UG">[3]Info_Datenverknüpfung!$B$15</definedName>
    <definedName name="Feld_Zonen_kW_LM">[3]Kundendaten!$AD$31:$AD$45</definedName>
    <definedName name="Feld_Zonen_kWh_LM">[3]Kundendaten!$AB$31:$AB$45</definedName>
    <definedName name="Feld_Zonen_Nr">[3]Info_Datenverknüpfung!$B$18</definedName>
    <definedName name="Feldgröße">[3]Info_Datenverknüpfung!$B$9</definedName>
    <definedName name="Finanzanlagen_I">'[2]B1 Kalk. Eigenkapitalverzinsung'!$F$13</definedName>
    <definedName name="Finanzanlagen_II">'[2]B1 Kalk. Eigenkapitalverzinsung'!$H$13</definedName>
    <definedName name="FK_Zins">'[2]B1 Kalk. Eigenkapitalverzinsung'!$F$46</definedName>
    <definedName name="GVU">[3]Eingabewerte!$D$1</definedName>
    <definedName name="h_a_Matrix" localSheetId="2">#REF!</definedName>
    <definedName name="h_a_Matrix">[1]statistische_Werte!$A$2:$B$9</definedName>
    <definedName name="HW_A">[3]Ergebnis_Netz!$C$4</definedName>
    <definedName name="HW_L">[3]Ergebnis_Netz!$C$17</definedName>
    <definedName name="HWBh">'[3]Bh-Formel'!$C$18</definedName>
    <definedName name="K_Abrechnung" localSheetId="2">#REF!</definedName>
    <definedName name="K_Abrechnung">[1]Netzkosten!$D$9</definedName>
    <definedName name="K_ges">[3]Eingabewerte!$D$22</definedName>
    <definedName name="K_HD" localSheetId="2">#REF!</definedName>
    <definedName name="K_HD">[1]Netzkosten!$D$3</definedName>
    <definedName name="K_MD" localSheetId="2">#REF!</definedName>
    <definedName name="K_MD">[1]Netzkosten!$D$4</definedName>
    <definedName name="K_Messung" localSheetId="2">#REF!</definedName>
    <definedName name="K_Messung">[1]Netzkosten!$D$8</definedName>
    <definedName name="K_ND" localSheetId="2">#REF!</definedName>
    <definedName name="K_ND">[1]Netzkosten!$D$5</definedName>
    <definedName name="K_Netz" localSheetId="2">#REF!</definedName>
    <definedName name="K_OT" localSheetId="2">#REF!</definedName>
    <definedName name="K_OT">[1]Netzkosten!$D$13</definedName>
    <definedName name="K_OT_Arbeit" localSheetId="2">#REF!</definedName>
    <definedName name="K_OT_Arbeit">[1]Netzkosten!$D$24</definedName>
    <definedName name="K_OT_HD" localSheetId="2">#REF!</definedName>
    <definedName name="K_OT_HD">[1]Netzkosten!$E$13</definedName>
    <definedName name="K_OT_Leistung" localSheetId="2">#REF!</definedName>
    <definedName name="K_OT_Leistung">[1]Netzkosten!$D$27</definedName>
    <definedName name="K_OT_MD" localSheetId="2">#REF!</definedName>
    <definedName name="K_OT_MD">[1]Netzkosten!$F$13</definedName>
    <definedName name="K_OT_ND" localSheetId="2">#REF!</definedName>
    <definedName name="K_OT_ND">[1]Netzkosten!$G$13</definedName>
    <definedName name="K_OT_SDL">[3]Eingabewerte!$L$14</definedName>
    <definedName name="K_OV" localSheetId="2">#REF!</definedName>
    <definedName name="K_OV">[1]Netzkosten!$D$14</definedName>
    <definedName name="K_OV_Arbeit" localSheetId="2">#REF!</definedName>
    <definedName name="K_OV_Arbeit">[1]Netzkosten!$D$23</definedName>
    <definedName name="K_OV_HD" localSheetId="2">#REF!</definedName>
    <definedName name="K_OV_HD">[1]Netzkosten!$E$14</definedName>
    <definedName name="K_OV_Leistung" localSheetId="2">#REF!</definedName>
    <definedName name="K_OV_Leistung">[1]Netzkosten!$D$26</definedName>
    <definedName name="K_OV_MD" localSheetId="2">#REF!</definedName>
    <definedName name="K_OV_MD">[1]Netzkosten!$F$14</definedName>
    <definedName name="K_OV_ND" localSheetId="2">#REF!</definedName>
    <definedName name="K_OV_ND">[1]Netzkosten!$G$14</definedName>
    <definedName name="K_OV_SDL">[3]Eingabewerte!$L$15</definedName>
    <definedName name="K_SDL">[3]Eingabewerte!$D$4</definedName>
    <definedName name="kalk_EK_Verzinsung_I">'[2]B1 Kalk. Eigenkapitalverzinsung'!$F$38</definedName>
    <definedName name="kalk_EK_Verzinsung_II">'[2]B1 Kalk. Eigenkapitalverzinsung'!$H$38</definedName>
    <definedName name="kalk_RBW_AHK_I">'[2]B1 Kalk. Eigenkapitalverzinsung'!$F$8</definedName>
    <definedName name="kalk_RBW_AHK_II">'[2]B1 Kalk. Eigenkapitalverzinsung'!$H$8</definedName>
    <definedName name="kalk_RBW_I">'[2]B1 Kalk. Eigenkapitalverzinsung'!$F$12</definedName>
    <definedName name="kalk_RBW_II">'[2]B1 Kalk. Eigenkapitalverzinsung'!$H$12</definedName>
    <definedName name="kalk_RBW_TNW_I">'[2]B1 Kalk. Eigenkapitalverzinsung'!$F$9</definedName>
    <definedName name="kalk_RBW_TNW_II">'[2]B1 Kalk. Eigenkapitalverzinsung'!$H$9</definedName>
    <definedName name="kW_LM" localSheetId="2">#REF!</definedName>
    <definedName name="kW_LM">[1]Wälzung!$F$58</definedName>
    <definedName name="kW_LM_OV" localSheetId="2">#REF!</definedName>
    <definedName name="kW_LM_OV">[1]Wälzung!$O$58</definedName>
    <definedName name="kW_SLP" localSheetId="2">#REF!</definedName>
    <definedName name="kW_SLP">[1]Wälzung!$I$27</definedName>
    <definedName name="kW_SLP_OV" localSheetId="2">#REF!</definedName>
    <definedName name="kW_SLP_OV">[1]Wälzung!$O$27</definedName>
    <definedName name="kWh_LM" localSheetId="2">#REF!</definedName>
    <definedName name="kWh_LM">[1]Wälzung!$D$58</definedName>
    <definedName name="kWh_LM_OV" localSheetId="2">#REF!</definedName>
    <definedName name="kWh_LM_OV">[1]Wälzung!$L$58</definedName>
    <definedName name="kWh_SLP" localSheetId="2">#REF!</definedName>
    <definedName name="kWh_SLP">[1]Wälzung!$E$27</definedName>
    <definedName name="kWh_SLP_OV" localSheetId="2">#REF!</definedName>
    <definedName name="kWh_SLP_OV">[1]Wälzung!$L$27</definedName>
    <definedName name="LE_OT" localSheetId="2">#REF!</definedName>
    <definedName name="LE_OT">[1]Netzkosten!$D$45</definedName>
    <definedName name="LE_OV" localSheetId="2">#REF!</definedName>
    <definedName name="LE_OV">[1]Netzkosten!$D$44</definedName>
    <definedName name="OT_HD_km" localSheetId="2">#REF!</definedName>
    <definedName name="OT_HD_km">[1]Netzkosten!$E$3</definedName>
    <definedName name="OT_kW" localSheetId="2">#REF!</definedName>
    <definedName name="OT_kW">[1]Netzkosten!$D$32</definedName>
    <definedName name="OT_kWh" localSheetId="2">#REF!</definedName>
    <definedName name="OT_kWh">[1]Netzkosten!$D$31</definedName>
    <definedName name="OT_MD_km" localSheetId="2">#REF!</definedName>
    <definedName name="OT_MD_km">[1]Netzkosten!$E$4</definedName>
    <definedName name="OT_ND_km" localSheetId="2">#REF!</definedName>
    <definedName name="OT_ND_km">[1]Netzkosten!$E$5</definedName>
    <definedName name="OV_HD_km" localSheetId="2">#REF!</definedName>
    <definedName name="OV_HD_km">[1]Netzkosten!$F$3</definedName>
    <definedName name="OV_kW" localSheetId="2">#REF!</definedName>
    <definedName name="OV_kW">[1]Netzkosten!$D$36</definedName>
    <definedName name="OV_kWh" localSheetId="2">#REF!</definedName>
    <definedName name="OV_kWh">[1]Netzkosten!$D$34</definedName>
    <definedName name="OV_MD_km" localSheetId="2">#REF!</definedName>
    <definedName name="OV_MD_km">[1]Netzkosten!$F$4</definedName>
    <definedName name="OV_ND_km" localSheetId="2">#REF!</definedName>
    <definedName name="OV_ND_km">[1]Netzkosten!$F$5</definedName>
    <definedName name="PB_Zonen">#REF!</definedName>
    <definedName name="PB_Zonen_JA">#REF!</definedName>
    <definedName name="PB_Zonen_JG">#REF!</definedName>
    <definedName name="PB_Zonen_LA">#REF!</definedName>
    <definedName name="PB_Zonen_LV">#REF!</definedName>
    <definedName name="PM_Namen">#REF!</definedName>
    <definedName name="Steueranteil_SOP_I">'[2]B1 Kalk. Eigenkapitalverzinsung'!$F$25</definedName>
    <definedName name="Steueranteil_SOP_II">'[2]B1 Kalk. Eigenkapitalverzinsung'!$H$25</definedName>
    <definedName name="TEST0">#REF!</definedName>
    <definedName name="TESTHKEY">#REF!</definedName>
    <definedName name="TESTKEYS">#REF!</definedName>
    <definedName name="TESTVKEY">#REF!</definedName>
    <definedName name="Typ" localSheetId="3">[3]Ergebnis_Netz!#REF!</definedName>
    <definedName name="Typ">[3]Ergebnis_Netz!#REF!</definedName>
    <definedName name="Typ_NB_A" localSheetId="3">[3]Kundendaten!#REF!</definedName>
    <definedName name="Typ_NB_A">[3]Kundendaten!#REF!</definedName>
    <definedName name="Typ_NB_B">'[3]NB-B Kundendaten'!$AK$5</definedName>
    <definedName name="TYP_PB">#REF!</definedName>
    <definedName name="Umlaufvermögen_I">'[2]B1 Kalk. Eigenkapitalverzinsung'!$F$20</definedName>
    <definedName name="Umlaufvermögen_II">'[2]B1 Kalk. Eigenkapitalverzinsung'!$H$20</definedName>
    <definedName name="Umsatzsteuer">[4]Tabelle1!$B$1</definedName>
    <definedName name="Variante">'[2]B1 Kalk. Eigenkapitalverzinsung'!$F$48</definedName>
    <definedName name="Verknüpfungsdatei_1">[3]Info_Datenverknüpfung!$B$3</definedName>
    <definedName name="verzinsliches_FK_I">'[2]B1 Kalk. Eigenkapitalverzinsung'!$F$35</definedName>
    <definedName name="verzinsliches_FK_II">'[2]B1 Kalk. Eigenkapitalverzinsung'!$H$35</definedName>
    <definedName name="vorgel_Netzentgelt">[4]Tabelle1!$B$3</definedName>
    <definedName name="Zone_LA1">[5]PB_Lastgangkunden!$F$11</definedName>
    <definedName name="Zone_LA10">[5]PB_Lastgangkunden!$F$20</definedName>
    <definedName name="Zone_LA11">[5]PB_Lastgangkunden!$F$21</definedName>
    <definedName name="Zone_LA2">[5]PB_Lastgangkunden!$F$12</definedName>
    <definedName name="Zone_LA3">[5]PB_Lastgangkunden!$F$13</definedName>
    <definedName name="Zone_LA4">[5]PB_Lastgangkunden!$F$14</definedName>
    <definedName name="Zone_LA5">[5]PB_Lastgangkunden!$F$15</definedName>
    <definedName name="Zone_LA6">[5]PB_Lastgangkunden!$F$16</definedName>
    <definedName name="Zone_LA7">[5]PB_Lastgangkunden!$F$17</definedName>
    <definedName name="Zone_LA8">[5]PB_Lastgangkunden!$F$18</definedName>
    <definedName name="Zone_LA9">[5]PB_Lastgangkunden!$F$19</definedName>
    <definedName name="Zone_LV1">[5]PB_Lastgangkunden!$F$30</definedName>
    <definedName name="Zone_LV10">[5]PB_Lastgangkunden!$F$39</definedName>
    <definedName name="Zone_LV11">[5]PB_Lastgangkunden!$F$40</definedName>
    <definedName name="Zone_LV12">[5]PB_Lastgangkunden!$F$41</definedName>
    <definedName name="Zone_LV13">[5]PB_Lastgangkunden!$F$42</definedName>
    <definedName name="Zone_LV2">[5]PB_Lastgangkunden!$F$31</definedName>
    <definedName name="Zone_LV3">[5]PB_Lastgangkunden!$F$32</definedName>
    <definedName name="Zone_LV4">[5]PB_Lastgangkunden!$F$33</definedName>
    <definedName name="Zone_LV5">[5]PB_Lastgangkunden!$F$34</definedName>
    <definedName name="Zone_LV6">[5]PB_Lastgangkunden!$F$35</definedName>
    <definedName name="Zone_LV7">[5]PB_Lastgangkunden!$F$36</definedName>
    <definedName name="Zone_LV8">[5]PB_Lastgangkunden!$F$37</definedName>
    <definedName name="Zone_LV9">[5]PB_Lastgangkunden!$F$38</definedName>
  </definedNames>
  <calcPr calcId="145621"/>
</workbook>
</file>

<file path=xl/calcChain.xml><?xml version="1.0" encoding="utf-8"?>
<calcChain xmlns="http://schemas.openxmlformats.org/spreadsheetml/2006/main">
  <c r="F101" i="2" l="1"/>
  <c r="F99" i="2"/>
  <c r="F98" i="2"/>
  <c r="F97" i="2"/>
  <c r="D101" i="2"/>
  <c r="D100" i="2"/>
  <c r="F100" i="2" s="1"/>
  <c r="D99" i="2"/>
  <c r="D98" i="2"/>
  <c r="D97" i="2"/>
  <c r="F89" i="2"/>
  <c r="F88" i="2"/>
  <c r="F87" i="2"/>
  <c r="F86" i="2"/>
  <c r="D90" i="2"/>
  <c r="F90" i="2" s="1"/>
  <c r="F91" i="2" s="1"/>
  <c r="A108" i="2" s="1"/>
  <c r="D89" i="2"/>
  <c r="D88" i="2"/>
  <c r="D87" i="2"/>
  <c r="D86" i="2"/>
  <c r="C77" i="1"/>
  <c r="E94" i="1"/>
  <c r="C94" i="1"/>
  <c r="E88" i="1"/>
  <c r="E87" i="1"/>
  <c r="D94" i="1" s="1"/>
  <c r="E71" i="1"/>
  <c r="E70" i="1"/>
  <c r="D77" i="1" s="1"/>
  <c r="E77" i="1"/>
  <c r="F102" i="2" l="1"/>
  <c r="D108" i="2" s="1"/>
  <c r="F108" i="2"/>
  <c r="F94" i="1"/>
  <c r="F77" i="1"/>
</calcChain>
</file>

<file path=xl/sharedStrings.xml><?xml version="1.0" encoding="utf-8"?>
<sst xmlns="http://schemas.openxmlformats.org/spreadsheetml/2006/main" count="314" uniqueCount="185">
  <si>
    <t>Preise für Netznutzung Lastprofilkunden - Erdgas</t>
  </si>
  <si>
    <t>mit vorgelagertem Netz</t>
  </si>
  <si>
    <t>Arbeits- und Grundpreise</t>
  </si>
  <si>
    <r>
      <t xml:space="preserve">Stufe </t>
    </r>
    <r>
      <rPr>
        <b/>
        <vertAlign val="superscript"/>
        <sz val="10"/>
        <rFont val="Arial"/>
        <family val="2"/>
      </rPr>
      <t>1)</t>
    </r>
  </si>
  <si>
    <t>bezogene Jahresarbeit</t>
  </si>
  <si>
    <r>
      <t xml:space="preserve">Arbeitspreis </t>
    </r>
    <r>
      <rPr>
        <b/>
        <vertAlign val="superscript"/>
        <sz val="10"/>
        <rFont val="Arial"/>
        <family val="2"/>
      </rPr>
      <t>2)</t>
    </r>
  </si>
  <si>
    <r>
      <t xml:space="preserve">Grundpreis </t>
    </r>
    <r>
      <rPr>
        <b/>
        <vertAlign val="superscript"/>
        <sz val="10"/>
        <rFont val="Arial"/>
        <family val="2"/>
      </rPr>
      <t>2)</t>
    </r>
  </si>
  <si>
    <t>netto</t>
  </si>
  <si>
    <t>brutto</t>
  </si>
  <si>
    <t>von [kWh]</t>
  </si>
  <si>
    <t>bis [kWh]</t>
  </si>
  <si>
    <t>ct/kWh</t>
  </si>
  <si>
    <t>Euro/Jahr</t>
  </si>
  <si>
    <t>Stufe JA1</t>
  </si>
  <si>
    <t>Stufe JA2</t>
  </si>
  <si>
    <t>Stufe JA3</t>
  </si>
  <si>
    <t>Stufe JA4</t>
  </si>
  <si>
    <t>Stufe JA5</t>
  </si>
  <si>
    <t>Stufe JA6</t>
  </si>
  <si>
    <t>Stufe JA7</t>
  </si>
  <si>
    <t>Stufe JA8</t>
  </si>
  <si>
    <t>Stufe JA9</t>
  </si>
  <si>
    <t>Stufe JA10</t>
  </si>
  <si>
    <t>Stufe JA11</t>
  </si>
  <si>
    <t>Stufe JA12</t>
  </si>
  <si>
    <t>Stufe JA13</t>
  </si>
  <si>
    <t>Stufe JA14</t>
  </si>
  <si>
    <t>Stufe JA15</t>
  </si>
  <si>
    <t>Stufe JA16</t>
  </si>
  <si>
    <t>Stufe JA17</t>
  </si>
  <si>
    <t>Stufe JA18</t>
  </si>
  <si>
    <t>Stufe JA19</t>
  </si>
  <si>
    <t>Stufe JA20</t>
  </si>
  <si>
    <t xml:space="preserve">1)  </t>
  </si>
  <si>
    <t>„Stufe“ ist ein Mengenbereich, der durch einen Min- und einen Maxwert (von … bis ...) definiert ist. Das Gesamtentgelt pro Abrechnungsjahr setzt sich aus der Summe des Arbeitsentgeltes und des Grundpreises zusammen, die auf Grund der Stufeneinordnung ermittelt werden.</t>
  </si>
  <si>
    <t xml:space="preserve">2)  </t>
  </si>
  <si>
    <t>In den Arbeits- und Grundpreisen sind die Kosten für die Nutzung der vorgelagerten Netze der ONTRAS-VNG Gastransport GmbH und ENSO Erdgas GmbH ab dem virtuellen Handelspunkt im Marktgebiet GASPOOL enthalten.</t>
  </si>
  <si>
    <t>Konzessionsabgabe</t>
  </si>
  <si>
    <t>Die Preise für Netznutzung erhöhen sich entsprechend der Konzessionsabgabenverordnung - KAV um die Konzessionsabgabe.</t>
  </si>
  <si>
    <t xml:space="preserve">Laut KAV § 2 Abs. 2 und 3 beträgt die Konzessionsabgabe </t>
  </si>
  <si>
    <t>bei der Belieferung von Tarifkunden</t>
  </si>
  <si>
    <t>ausschließlich für Kochen und Warmwasser</t>
  </si>
  <si>
    <t>bei sonstigen Tariflieferungen</t>
  </si>
  <si>
    <t>bei der Belieferung von Sondervertragskunden</t>
  </si>
  <si>
    <t>Umsatzsteuer</t>
  </si>
  <si>
    <t>Anlage zum Preisblatt für Lastprofilkunden (mit vorgelagertem Netz)</t>
  </si>
  <si>
    <t>Blatt 2</t>
  </si>
  <si>
    <t>Anwendungsbeispiel 1</t>
  </si>
  <si>
    <t>Annahme:</t>
  </si>
  <si>
    <t>Netzkunde:</t>
  </si>
  <si>
    <t>kWh/a</t>
  </si>
  <si>
    <t>Preis lt. Tabelle Stufe JA4</t>
  </si>
  <si>
    <t>(15.001 bis 20.000 kWh)</t>
  </si>
  <si>
    <t>Arbeitspreis Stufe JA4</t>
  </si>
  <si>
    <t>Grundpreis Stufe JA4</t>
  </si>
  <si>
    <t>Euro/a</t>
  </si>
  <si>
    <t>Netzentgelt Arbeit und Grundpreis</t>
  </si>
  <si>
    <t>Stufe</t>
  </si>
  <si>
    <t>Jahresarbeit</t>
  </si>
  <si>
    <t>Stufen-
arbeitspreis
netto</t>
  </si>
  <si>
    <t>Stufen-
grundpreis
netto</t>
  </si>
  <si>
    <t>Summe Stufenentgelt
netto</t>
  </si>
  <si>
    <t>Anwendungsbeispiel 2</t>
  </si>
  <si>
    <t>Preis lt. Tabelle Stufe JA13</t>
  </si>
  <si>
    <t>(100.001 bis 300.000 kWh)</t>
  </si>
  <si>
    <t>Arbeitspreis Stufe JA13</t>
  </si>
  <si>
    <t>Grundpreis Stufe JA13</t>
  </si>
  <si>
    <r>
      <t>Erläuterung:</t>
    </r>
    <r>
      <rPr>
        <sz val="10"/>
        <rFont val="Arial"/>
        <family val="2"/>
      </rPr>
      <t xml:space="preserve"> Entsprechend der angefallenen Jahresarbeit wird die jeweilige Stufe zugeordnet. Die Jahresarbeit wird mit diesem Stufenarbeitspreis multipliziert (Netznutzungsentgelt für die Arbeit). Der gleichen Stufe wird der Jahresgrundpreis entnommen. Die Summe aus dem Netznutzungsentgelt für die Arbeit und dem Grundpreis ergibt das Gesamtnetznutzungsentgelt.</t>
    </r>
  </si>
  <si>
    <t>Das Gesamtnetznutzungsentgelt erhöht sich um die Konzessionsabgabe (netto) zuzüglich der gesetzlichen
Umsatzsteuer - siehe Preisblatt.</t>
  </si>
  <si>
    <t>Preise für Netznutzung Lastgangkunden - Erdgas</t>
  </si>
  <si>
    <t>1. Arbeitspreise</t>
  </si>
  <si>
    <r>
      <t xml:space="preserve">Zone </t>
    </r>
    <r>
      <rPr>
        <b/>
        <vertAlign val="superscript"/>
        <sz val="10"/>
        <rFont val="Arial"/>
        <family val="2"/>
      </rPr>
      <t>1)</t>
    </r>
  </si>
  <si>
    <r>
      <t xml:space="preserve">Arbeits-
preis </t>
    </r>
    <r>
      <rPr>
        <b/>
        <vertAlign val="superscript"/>
        <sz val="10"/>
        <rFont val="Arial"/>
        <family val="2"/>
      </rPr>
      <t>2)</t>
    </r>
  </si>
  <si>
    <t>Zone LA1</t>
  </si>
  <si>
    <t>die ersten</t>
  </si>
  <si>
    <t>Zone LA2</t>
  </si>
  <si>
    <t>die weiteren</t>
  </si>
  <si>
    <t>Zone LA3</t>
  </si>
  <si>
    <t>Zone LA4</t>
  </si>
  <si>
    <t>Zone LA5</t>
  </si>
  <si>
    <t>Zone LA6</t>
  </si>
  <si>
    <t>Zone LA7</t>
  </si>
  <si>
    <t>Zone LA8</t>
  </si>
  <si>
    <t>Zone LA9</t>
  </si>
  <si>
    <t>Zone LA10</t>
  </si>
  <si>
    <t>Zone LA11</t>
  </si>
  <si>
    <t>Zone LA12</t>
  </si>
  <si>
    <t>Zone LA13</t>
  </si>
  <si>
    <t>Zone LA14</t>
  </si>
  <si>
    <t>Zone LA15</t>
  </si>
  <si>
    <t>2. Leistungspreise</t>
  </si>
  <si>
    <t>bezogene Leistung</t>
  </si>
  <si>
    <r>
      <t xml:space="preserve">Leistungs-
preis </t>
    </r>
    <r>
      <rPr>
        <b/>
        <vertAlign val="superscript"/>
        <sz val="10"/>
        <rFont val="Arial"/>
        <family val="2"/>
      </rPr>
      <t>2)</t>
    </r>
  </si>
  <si>
    <t>von [kW]</t>
  </si>
  <si>
    <t>bis [kW]</t>
  </si>
  <si>
    <t>Euro/kW/Jahr</t>
  </si>
  <si>
    <t>Zone LV1</t>
  </si>
  <si>
    <t>Zone LV2</t>
  </si>
  <si>
    <t>Zone LV3</t>
  </si>
  <si>
    <t>Zone LV4</t>
  </si>
  <si>
    <t>Zone LV5</t>
  </si>
  <si>
    <t>Zone LV6</t>
  </si>
  <si>
    <t>Zone LV7</t>
  </si>
  <si>
    <t>Zone LV8</t>
  </si>
  <si>
    <t>Zone LV9</t>
  </si>
  <si>
    <t>Zone LV10</t>
  </si>
  <si>
    <t>Zone LV11</t>
  </si>
  <si>
    <t>Zone LV12</t>
  </si>
  <si>
    <t>Zone LV13</t>
  </si>
  <si>
    <t>Zone LV14</t>
  </si>
  <si>
    <t>Zone LV15</t>
  </si>
  <si>
    <t>„Zone“ ist ein Mengenbereich, der durch einen Min- und einen Maxwert (von … bis ...) definiert ist. 
Das Gesamtentgelt pro Abrechnungsjahr setzt sich aus einem Arbeits- und einem Leistungspreis sowie aus der Summe aller Zonenentgelte zusammen, die auf Grund der durchlaufenen Zonen ermittelt werden. Die abrechnungsrelevante Leistung ist die gemessene Leistung.</t>
  </si>
  <si>
    <t>In den Arbeits- und Leistungspreisen sind die Kosten für die Nutzung der vorgelagerten Netze der ONTRAS-VNG Gastransport GmbH und ENSO Erdgas GmbH ab dem virtuellen Handelspunkt im Marktgebiet GASPOOL enthalten.</t>
  </si>
  <si>
    <t>Bei einer bezogenen Jahresarbeit von mehr als 5 Mio. kWh entfällt die Konzessionsabgabe.</t>
  </si>
  <si>
    <t>Blatt 3</t>
  </si>
  <si>
    <t>Anlage zum Preisblatt für Lastgangkunden (mit vorgelagertem Netz)</t>
  </si>
  <si>
    <t>Anwendungsbeispiel</t>
  </si>
  <si>
    <t>Annahmen:</t>
  </si>
  <si>
    <t>kW</t>
  </si>
  <si>
    <t>Netzentgelt Arbeit</t>
  </si>
  <si>
    <t>Zone</t>
  </si>
  <si>
    <t>in Zone fallende Jahresarbeit</t>
  </si>
  <si>
    <t>Zonenarbeitspreis
netto</t>
  </si>
  <si>
    <t>Zonenentgelt Arbeit
netto</t>
  </si>
  <si>
    <t>Summe Arbeit</t>
  </si>
  <si>
    <t>Summe Zonenentgelt Arbeit</t>
  </si>
  <si>
    <t>Netzentgelt Leistung</t>
  </si>
  <si>
    <t>in Zone fallende Leistung</t>
  </si>
  <si>
    <t>Zonenleistungspreis
netto</t>
  </si>
  <si>
    <t>Zonenentgelt Leistung
netto</t>
  </si>
  <si>
    <t>kW/a</t>
  </si>
  <si>
    <t>Euro/kW</t>
  </si>
  <si>
    <t>Summe Leistung</t>
  </si>
  <si>
    <t>Summe Zonenentgelt Leistung</t>
  </si>
  <si>
    <t>Summe Netzentgelt</t>
  </si>
  <si>
    <t>Gesamtnetzentgelt
netto</t>
  </si>
  <si>
    <t>Erläuterung:</t>
  </si>
  <si>
    <t>Die in die Zone 1 fallende Arbeit bzw. Leistung wird mit dem Zonenarbeits- bzw. -leistungspreis multipliziert. Diese Multiplikation wird für alle Folgezonen durchgeführt, bis die individuelle Jahresarbeit bzw. Jahreshöchstleistung des Netznutzers erreicht ist. Die Summe der Zonenentgelte ergibt das Netznutzungsentgelt für die Arbeit bzw. Leistung.</t>
  </si>
  <si>
    <t>Das Netznutzungsentgelt erhöht sich um die Konzessionsabgabe (netto) zuzüglich der gesetzlichen Umsatz-steuer - siehe Preisblatt.</t>
  </si>
  <si>
    <t>Preise für Netznutzung KOM - Erdgas</t>
  </si>
  <si>
    <t>Netzanschluss bei kommunalen Abnahmestellen</t>
  </si>
  <si>
    <t>Bei kommunalen Abnahmestellen in Niederdruck wird ein Preisnachlass auf den Eigenverbrauch entsprechend § 3, Absatz 1, Ziffer 1., Konzessionsabgabenverordnung - KAV vom 09.01.1992, zuletzt geändert durch die Verordnung zum Erlass von Regelungen des Netzanschlusses von Letztverbrau-chern in Niederspannung und Niederdruck vom 1. November 2006, in Höhe von</t>
  </si>
  <si>
    <t>10 Prozent</t>
  </si>
  <si>
    <t>auf den Grundpreis, den Arbeitspreis und den Jahresleistungspreis der zutreffenden "Preise für Netz-nutzung" gewährt.</t>
  </si>
  <si>
    <t>Preise für Messstellenbetrieb inklusive Messung - Erdgas</t>
  </si>
  <si>
    <t>Messung</t>
  </si>
  <si>
    <t>Installierter Zähler</t>
  </si>
  <si>
    <t>Zusatz-ausstattung</t>
  </si>
  <si>
    <t>G2,5-G6</t>
  </si>
  <si>
    <t>G10-G25</t>
  </si>
  <si>
    <t>G40-G100</t>
  </si>
  <si>
    <t>größer G100</t>
  </si>
  <si>
    <t>Preise in Euro/Jahr</t>
  </si>
  <si>
    <t>Sonderleistungen für Messung und Abrechnung</t>
  </si>
  <si>
    <t>Leistung</t>
  </si>
  <si>
    <t>Abrechnungsschlüssel</t>
  </si>
  <si>
    <t>brutto *)</t>
  </si>
  <si>
    <t>Zusätzliche Ablesung vor Ort durch EWB</t>
  </si>
  <si>
    <t>pro Ablesung</t>
  </si>
  <si>
    <t>Zwischenrechnung</t>
  </si>
  <si>
    <t>pro Vertragskontonummer und Auftrag</t>
  </si>
  <si>
    <t>Rechnungsnachdruck</t>
  </si>
  <si>
    <t>Rechnungskorrektur nach Berechnung
(rechnerisch ermittelte Ersatzwerte bei fehlenden Messwerten)</t>
  </si>
  <si>
    <t>Bereitstellung historischer Lastgangdaten
eines Jahres</t>
  </si>
  <si>
    <t>pro Zählpunkt und Auftrag</t>
  </si>
  <si>
    <t xml:space="preserve">*) </t>
  </si>
  <si>
    <t>Preise bei Zahlungsverzug, Forderungs-/Zahlungsaufstellung, Einstellung und Wiederaufnahme der Netznutzung</t>
  </si>
  <si>
    <t>Es werden berechnet:</t>
  </si>
  <si>
    <t>Für jede schriftliche Mahnung</t>
  </si>
  <si>
    <t>Für jede manuelle Forderungs- und/oder Zahlungsaufstellung</t>
  </si>
  <si>
    <r>
      <t xml:space="preserve">Für jeden Einsatz eines Beauftragten des Netzbetreibers an einer Abnahmestelle </t>
    </r>
    <r>
      <rPr>
        <b/>
        <u/>
        <sz val="10"/>
        <color indexed="8"/>
        <rFont val="Arial"/>
        <family val="2"/>
      </rPr>
      <t>ohne</t>
    </r>
    <r>
      <rPr>
        <b/>
        <sz val="10"/>
        <color indexed="8"/>
        <rFont val="Arial"/>
        <family val="2"/>
      </rPr>
      <t xml:space="preserve"> Leistungsmessung</t>
    </r>
  </si>
  <si>
    <t>-</t>
  </si>
  <si>
    <t>zur Zustellung einer Sperrankündigung</t>
  </si>
  <si>
    <t>zur Einstellung der Netznutzung</t>
  </si>
  <si>
    <r>
      <t>zur Wiederaufnahme der Netznutzung bei Einsatz während der üblichen Arbeitszeit</t>
    </r>
    <r>
      <rPr>
        <vertAlign val="superscript"/>
        <sz val="10"/>
        <color indexed="8"/>
        <rFont val="Arial"/>
        <family val="2"/>
      </rPr>
      <t>1)</t>
    </r>
  </si>
  <si>
    <r>
      <t xml:space="preserve">Für jeden Einsatz eines Beauftragten des Netzbetreibers an einer Abnahmestelle </t>
    </r>
    <r>
      <rPr>
        <b/>
        <u/>
        <sz val="10"/>
        <color indexed="8"/>
        <rFont val="Arial"/>
        <family val="2"/>
      </rPr>
      <t>mit</t>
    </r>
    <r>
      <rPr>
        <b/>
        <sz val="10"/>
        <color indexed="8"/>
        <rFont val="Arial"/>
        <family val="2"/>
      </rPr>
      <t xml:space="preserve"> Leistungsmessung</t>
    </r>
  </si>
  <si>
    <t xml:space="preserve">1)
</t>
  </si>
  <si>
    <t>Bei Wiederaufnahme der Netznutzung außerhalb der üblichen Arbeitszeit werden die Kosten nach Aufwand berechnet.</t>
  </si>
  <si>
    <t>über</t>
  </si>
  <si>
    <t>Zeitraum 01.07.2020 - 31.12.2020</t>
  </si>
  <si>
    <t>Das Netznutzungsentgelt wird auf Basis von Nettopreisen ermittelt. Die Nettopreise verstehen sich zuzüglich der zum Leistungszeitpunkt gültigen gesetzlichen Umsatzsteuer in Höhe von 16 % zum Rechnungsbetrag.</t>
  </si>
  <si>
    <t>gültig ab 01.07.2020</t>
  </si>
  <si>
    <t>Alle genannten Bestandteile dieser Preise für Netznutzung sind Nettopreise. Das Netznutzungsentgelt wird auf Basis dieser Nettopreise ermittelt. Die Nettopreise verstehen sich zuzüglich der zum Leistungszeitpunkt gültigen gesetzlichen Umsatzsteuer in Höhe von 16 % zum Rechnungsbetrag.</t>
  </si>
  <si>
    <t>Der Bruttobetrag beinhaltet die zum Leistungszeitpunkt gültige gesetzliche Umsatzsteuer in Höhe von 16 %. Die Werte sind aus Übersichtlichkeitsgründen gerundet.</t>
  </si>
  <si>
    <t>Der Bruttobetrag beinhaltet die zum Leistungszeitpunkt gültige gesetzliche Umsatzsteuer in Höhe von 16 %, sofern die Entgelte der Umsatzsteuer unterliegen. Die Werte sind aus Übersichtlichkeitsgründen gerundet.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</si>
</sst>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0.00\ &quot;€&quot;;[Red]\-#,##0.00\ &quot;€&quot;"/>
    <numFmt numFmtId="164" formatCode="&quot;&lt;&quot;\ #,##0\ &quot;kWh&quot;"/>
    <numFmt numFmtId="165" formatCode="#,##0.000"/>
    <numFmt numFmtId="166" formatCode="0.000"/>
    <numFmt numFmtId="167" formatCode="#,##0\ &quot;kWh&quot;"/>
    <numFmt numFmtId="168" formatCode="#,##0\ &quot;kW&quot;"/>
    <numFmt numFmtId="169" formatCode="_-* #,##0.00\ [$€-1]_-;\-* #,##0.00\ [$€-1]_-;_-* &quot;-&quot;??\ [$€-1]_-"/>
  </numFmts>
  <fonts count="19" x14ac:knownFonts="1">
    <font>
      <sz val="10"/>
      <name val="Arial"/>
    </font>
    <font>
      <b/>
      <sz val="14"/>
      <name val="Arial"/>
      <family val="2"/>
    </font>
    <font>
      <sz val="10"/>
      <name val="Arial"/>
      <family val="2"/>
    </font>
    <font>
      <sz val="16"/>
      <name val="Arial"/>
      <family val="2"/>
    </font>
    <font>
      <b/>
      <sz val="10"/>
      <name val="Arial"/>
      <family val="2"/>
    </font>
    <font>
      <b/>
      <sz val="16"/>
      <name val="Arial"/>
      <family val="2"/>
    </font>
    <font>
      <sz val="12"/>
      <name val="Arial"/>
      <family val="2"/>
    </font>
    <font>
      <b/>
      <sz val="11"/>
      <name val="Arial"/>
      <family val="2"/>
    </font>
    <font>
      <b/>
      <vertAlign val="superscript"/>
      <sz val="10"/>
      <name val="Arial"/>
      <family val="2"/>
    </font>
    <font>
      <sz val="11"/>
      <name val="Arial"/>
      <family val="2"/>
    </font>
    <font>
      <sz val="8"/>
      <name val="Arial"/>
      <family val="2"/>
    </font>
    <font>
      <b/>
      <sz val="12"/>
      <name val="Arial"/>
      <family val="2"/>
    </font>
    <font>
      <sz val="10"/>
      <color theme="1"/>
      <name val="Arial"/>
      <family val="2"/>
    </font>
    <font>
      <b/>
      <sz val="10"/>
      <color theme="1"/>
      <name val="Arial"/>
      <family val="2"/>
    </font>
    <font>
      <sz val="8"/>
      <color theme="1"/>
      <name val="Arial"/>
      <family val="2"/>
    </font>
    <font>
      <b/>
      <u/>
      <sz val="10"/>
      <color indexed="8"/>
      <name val="Arial"/>
      <family val="2"/>
    </font>
    <font>
      <b/>
      <sz val="10"/>
      <color indexed="8"/>
      <name val="Arial"/>
      <family val="2"/>
    </font>
    <font>
      <vertAlign val="superscript"/>
      <sz val="10"/>
      <color indexed="8"/>
      <name val="Arial"/>
      <family val="2"/>
    </font>
    <font>
      <vertAlign val="superscript"/>
      <sz val="10"/>
      <color theme="1"/>
      <name val="Arial"/>
      <family val="2"/>
    </font>
  </fonts>
  <fills count="2">
    <fill>
      <patternFill patternType="none"/>
    </fill>
    <fill>
      <patternFill patternType="gray125"/>
    </fill>
  </fills>
  <borders count="51">
    <border>
      <left/>
      <right/>
      <top/>
      <bottom/>
      <diagonal/>
    </border>
    <border>
      <left/>
      <right/>
      <top/>
      <bottom style="thick">
        <color indexed="18"/>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18"/>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xf numFmtId="0" fontId="2" fillId="0" borderId="0"/>
    <xf numFmtId="169" fontId="2" fillId="0" borderId="0" applyFont="0" applyFill="0" applyBorder="0" applyAlignment="0" applyProtection="0"/>
  </cellStyleXfs>
  <cellXfs count="220">
    <xf numFmtId="0" fontId="0" fillId="0" borderId="0" xfId="0"/>
    <xf numFmtId="0" fontId="2" fillId="0" borderId="0" xfId="0" applyFont="1" applyAlignment="1">
      <alignment horizontal="right"/>
    </xf>
    <xf numFmtId="0" fontId="1" fillId="0" borderId="1" xfId="0" applyFont="1" applyBorder="1" applyAlignment="1">
      <alignment vertical="center"/>
    </xf>
    <xf numFmtId="0" fontId="3" fillId="0" borderId="1" xfId="0" applyFont="1" applyBorder="1" applyAlignment="1">
      <alignment horizontal="center"/>
    </xf>
    <xf numFmtId="0" fontId="3" fillId="0" borderId="0" xfId="0" applyFont="1" applyBorder="1" applyAlignment="1">
      <alignment horizontal="center"/>
    </xf>
    <xf numFmtId="0" fontId="5" fillId="0" borderId="0" xfId="0" applyFont="1" applyBorder="1" applyAlignment="1">
      <alignment horizontal="left"/>
    </xf>
    <xf numFmtId="0" fontId="6" fillId="0" borderId="0" xfId="0" applyFont="1" applyBorder="1" applyAlignment="1">
      <alignment horizontal="left"/>
    </xf>
    <xf numFmtId="0" fontId="7" fillId="0" borderId="0" xfId="0" applyFont="1" applyBorder="1" applyAlignment="1">
      <alignment horizontal="left"/>
    </xf>
    <xf numFmtId="0" fontId="0" fillId="0" borderId="0" xfId="0" applyBorder="1" applyAlignment="1">
      <alignment horizontal="left"/>
    </xf>
    <xf numFmtId="0" fontId="0" fillId="0" borderId="0" xfId="0" applyBorder="1"/>
    <xf numFmtId="0" fontId="4" fillId="0" borderId="0" xfId="0" applyFont="1" applyBorder="1" applyAlignment="1">
      <alignment horizontal="center" vertical="center" wrapText="1"/>
    </xf>
    <xf numFmtId="0" fontId="4" fillId="0" borderId="8"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164" fontId="4" fillId="0" borderId="11" xfId="0" applyNumberFormat="1" applyFont="1" applyBorder="1" applyAlignment="1">
      <alignment vertical="center" shrinkToFit="1"/>
    </xf>
    <xf numFmtId="164" fontId="4" fillId="0" borderId="12" xfId="0" applyNumberFormat="1" applyFont="1" applyBorder="1" applyAlignment="1">
      <alignment vertical="center" shrinkToFi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0" fillId="0" borderId="7" xfId="0" applyFill="1" applyBorder="1" applyAlignment="1">
      <alignment horizontal="left" indent="1"/>
    </xf>
    <xf numFmtId="0" fontId="0" fillId="0" borderId="0" xfId="0" applyFill="1" applyBorder="1" applyAlignment="1">
      <alignment horizontal="left" indent="1"/>
    </xf>
    <xf numFmtId="3" fontId="0" fillId="0" borderId="16" xfId="0" applyNumberFormat="1" applyFill="1" applyBorder="1"/>
    <xf numFmtId="3" fontId="0" fillId="0" borderId="17" xfId="0" applyNumberFormat="1" applyFill="1" applyBorder="1"/>
    <xf numFmtId="165" fontId="0" fillId="0" borderId="0" xfId="0" applyNumberFormat="1" applyBorder="1" applyAlignment="1">
      <alignment horizontal="right" indent="1"/>
    </xf>
    <xf numFmtId="166" fontId="0" fillId="0" borderId="17" xfId="0" applyNumberFormat="1" applyFill="1" applyBorder="1" applyAlignment="1">
      <alignment horizontal="right" indent="1"/>
    </xf>
    <xf numFmtId="4" fontId="0" fillId="0" borderId="16" xfId="0" applyNumberFormat="1" applyBorder="1" applyAlignment="1">
      <alignment horizontal="right" indent="1"/>
    </xf>
    <xf numFmtId="4" fontId="0" fillId="0" borderId="18" xfId="0" applyNumberFormat="1" applyBorder="1" applyAlignment="1">
      <alignment horizontal="right" indent="1"/>
    </xf>
    <xf numFmtId="4" fontId="0" fillId="0" borderId="0" xfId="0" applyNumberFormat="1" applyFill="1" applyBorder="1" applyAlignment="1">
      <alignment horizontal="right" indent="1"/>
    </xf>
    <xf numFmtId="3" fontId="0" fillId="0" borderId="8" xfId="0" applyNumberFormat="1" applyFill="1" applyBorder="1"/>
    <xf numFmtId="3" fontId="0" fillId="0" borderId="9" xfId="0" applyNumberFormat="1" applyFill="1" applyBorder="1"/>
    <xf numFmtId="166" fontId="0" fillId="0" borderId="9" xfId="0" applyNumberFormat="1" applyFill="1" applyBorder="1" applyAlignment="1">
      <alignment horizontal="right" indent="1"/>
    </xf>
    <xf numFmtId="4" fontId="0" fillId="0" borderId="8" xfId="0" applyNumberFormat="1" applyBorder="1" applyAlignment="1">
      <alignment horizontal="right" indent="1"/>
    </xf>
    <xf numFmtId="4" fontId="0" fillId="0" borderId="10" xfId="0" applyNumberFormat="1" applyBorder="1" applyAlignment="1">
      <alignment horizontal="right" indent="1"/>
    </xf>
    <xf numFmtId="0" fontId="0" fillId="0" borderId="19" xfId="0" applyFill="1" applyBorder="1" applyAlignment="1">
      <alignment horizontal="left" indent="1"/>
    </xf>
    <xf numFmtId="0" fontId="0" fillId="0" borderId="20" xfId="0" applyFill="1" applyBorder="1" applyAlignment="1">
      <alignment horizontal="left" indent="1"/>
    </xf>
    <xf numFmtId="3" fontId="0" fillId="0" borderId="21" xfId="0" applyNumberFormat="1" applyFill="1" applyBorder="1"/>
    <xf numFmtId="3" fontId="0" fillId="0" borderId="22" xfId="0" applyNumberFormat="1" applyFill="1" applyBorder="1"/>
    <xf numFmtId="165" fontId="0" fillId="0" borderId="20" xfId="0" applyNumberFormat="1" applyBorder="1" applyAlignment="1">
      <alignment horizontal="right" indent="1"/>
    </xf>
    <xf numFmtId="166" fontId="0" fillId="0" borderId="22" xfId="0" applyNumberFormat="1" applyFill="1" applyBorder="1" applyAlignment="1">
      <alignment horizontal="right" indent="1"/>
    </xf>
    <xf numFmtId="4" fontId="0" fillId="0" borderId="21" xfId="0" applyNumberFormat="1" applyBorder="1" applyAlignment="1">
      <alignment horizontal="right" indent="1"/>
    </xf>
    <xf numFmtId="4" fontId="0" fillId="0" borderId="23" xfId="0" applyNumberFormat="1" applyBorder="1" applyAlignment="1">
      <alignment horizontal="right" indent="1"/>
    </xf>
    <xf numFmtId="3" fontId="0" fillId="0" borderId="0" xfId="0" applyNumberFormat="1" applyFill="1" applyBorder="1"/>
    <xf numFmtId="165" fontId="0" fillId="0" borderId="0" xfId="0" applyNumberFormat="1" applyBorder="1"/>
    <xf numFmtId="166" fontId="0" fillId="0" borderId="0" xfId="0" applyNumberFormat="1" applyFill="1" applyBorder="1" applyAlignment="1">
      <alignment horizontal="right" indent="1"/>
    </xf>
    <xf numFmtId="4" fontId="0" fillId="0" borderId="0" xfId="0" applyNumberFormat="1" applyBorder="1"/>
    <xf numFmtId="0" fontId="0" fillId="0" borderId="0" xfId="0" applyBorder="1" applyAlignment="1">
      <alignment vertical="top" wrapText="1"/>
    </xf>
    <xf numFmtId="0" fontId="0" fillId="0" borderId="0" xfId="0" applyNumberFormat="1" applyBorder="1" applyAlignment="1">
      <alignment horizontal="left" vertical="top" wrapText="1"/>
    </xf>
    <xf numFmtId="0" fontId="9" fillId="0" borderId="0" xfId="0" applyFont="1" applyAlignment="1">
      <alignment horizontal="left" wrapText="1"/>
    </xf>
    <xf numFmtId="0" fontId="9" fillId="0" borderId="0" xfId="0" applyFont="1"/>
    <xf numFmtId="0" fontId="9" fillId="0" borderId="0" xfId="0" applyFont="1" applyAlignment="1">
      <alignment horizontal="right"/>
    </xf>
    <xf numFmtId="0" fontId="9" fillId="0" borderId="0" xfId="0" applyNumberFormat="1" applyFont="1" applyBorder="1" applyAlignment="1">
      <alignment horizontal="left" vertical="top" wrapText="1"/>
    </xf>
    <xf numFmtId="0" fontId="7" fillId="0" borderId="0" xfId="0" applyFont="1"/>
    <xf numFmtId="3" fontId="0" fillId="0" borderId="0" xfId="0" applyNumberFormat="1"/>
    <xf numFmtId="166" fontId="0" fillId="0" borderId="0" xfId="0" applyNumberFormat="1"/>
    <xf numFmtId="2" fontId="0" fillId="0" borderId="0" xfId="0" applyNumberFormat="1"/>
    <xf numFmtId="0" fontId="0" fillId="0" borderId="25" xfId="0" applyBorder="1" applyAlignment="1">
      <alignment horizontal="center" wrapText="1"/>
    </xf>
    <xf numFmtId="0" fontId="0" fillId="0" borderId="27" xfId="0" applyBorder="1"/>
    <xf numFmtId="0" fontId="0" fillId="0" borderId="28" xfId="0" applyBorder="1" applyAlignment="1"/>
    <xf numFmtId="0" fontId="0" fillId="0" borderId="28" xfId="0" applyBorder="1" applyAlignment="1">
      <alignment horizontal="center"/>
    </xf>
    <xf numFmtId="0" fontId="0" fillId="0" borderId="31" xfId="0" applyBorder="1"/>
    <xf numFmtId="3" fontId="0" fillId="0" borderId="32" xfId="0" applyNumberFormat="1" applyBorder="1" applyAlignment="1"/>
    <xf numFmtId="3" fontId="0" fillId="0" borderId="32" xfId="0" applyNumberFormat="1" applyBorder="1" applyAlignment="1">
      <alignment horizontal="center"/>
    </xf>
    <xf numFmtId="165" fontId="0" fillId="0" borderId="32" xfId="0" applyNumberFormat="1" applyBorder="1" applyAlignment="1">
      <alignment horizontal="center"/>
    </xf>
    <xf numFmtId="3" fontId="0" fillId="0" borderId="0" xfId="0" applyNumberFormat="1" applyBorder="1" applyAlignment="1"/>
    <xf numFmtId="3" fontId="0" fillId="0" borderId="0" xfId="0" applyNumberFormat="1" applyBorder="1" applyAlignment="1">
      <alignment horizontal="center"/>
    </xf>
    <xf numFmtId="165" fontId="0" fillId="0" borderId="0" xfId="0" applyNumberFormat="1" applyBorder="1" applyAlignment="1">
      <alignment horizontal="center"/>
    </xf>
    <xf numFmtId="4" fontId="0" fillId="0" borderId="0" xfId="0" applyNumberFormat="1" applyBorder="1" applyAlignment="1">
      <alignment horizontal="center"/>
    </xf>
    <xf numFmtId="4" fontId="0" fillId="0" borderId="0" xfId="0" applyNumberFormat="1" applyBorder="1" applyAlignment="1"/>
    <xf numFmtId="4" fontId="0" fillId="0" borderId="0" xfId="0" applyNumberFormat="1" applyBorder="1" applyAlignment="1">
      <alignment horizontal="right" indent="4"/>
    </xf>
    <xf numFmtId="0" fontId="0" fillId="0" borderId="0" xfId="0" applyAlignment="1">
      <alignment horizontal="left" wrapText="1"/>
    </xf>
    <xf numFmtId="0" fontId="4" fillId="0" borderId="6" xfId="0" applyFont="1" applyBorder="1" applyAlignment="1">
      <alignment horizontal="center" vertical="center" wrapText="1"/>
    </xf>
    <xf numFmtId="164" fontId="4" fillId="0" borderId="13" xfId="0" applyNumberFormat="1" applyFont="1" applyBorder="1" applyAlignment="1">
      <alignment vertical="center" shrinkToFit="1"/>
    </xf>
    <xf numFmtId="0" fontId="0" fillId="0" borderId="35" xfId="0" applyFill="1" applyBorder="1" applyAlignment="1">
      <alignment horizontal="left" indent="1"/>
    </xf>
    <xf numFmtId="0" fontId="0" fillId="0" borderId="17" xfId="0" applyFill="1" applyBorder="1" applyAlignment="1">
      <alignment horizontal="left" indent="1"/>
    </xf>
    <xf numFmtId="0" fontId="0" fillId="0" borderId="8" xfId="0" applyFill="1" applyBorder="1" applyAlignment="1">
      <alignment horizontal="left" indent="1"/>
    </xf>
    <xf numFmtId="167" fontId="0" fillId="0" borderId="0" xfId="0" applyNumberFormat="1" applyFill="1" applyBorder="1" applyAlignment="1">
      <alignment horizontal="right" indent="1"/>
    </xf>
    <xf numFmtId="166" fontId="0" fillId="0" borderId="36" xfId="0" applyNumberFormat="1" applyFill="1" applyBorder="1" applyAlignment="1">
      <alignment horizontal="right" indent="2"/>
    </xf>
    <xf numFmtId="0" fontId="0" fillId="0" borderId="9" xfId="0" applyFill="1" applyBorder="1" applyAlignment="1">
      <alignment horizontal="left" indent="1"/>
    </xf>
    <xf numFmtId="166" fontId="0" fillId="0" borderId="37" xfId="0" applyNumberFormat="1" applyFill="1" applyBorder="1" applyAlignment="1">
      <alignment horizontal="right" indent="2"/>
    </xf>
    <xf numFmtId="0" fontId="0" fillId="0" borderId="22" xfId="0" applyFill="1" applyBorder="1" applyAlignment="1">
      <alignment horizontal="left" indent="1"/>
    </xf>
    <xf numFmtId="0" fontId="0" fillId="0" borderId="21" xfId="0" applyFill="1" applyBorder="1" applyAlignment="1">
      <alignment horizontal="left" indent="1"/>
    </xf>
    <xf numFmtId="167" fontId="0" fillId="0" borderId="20" xfId="0" applyNumberFormat="1" applyFill="1" applyBorder="1" applyAlignment="1">
      <alignment horizontal="right" indent="1"/>
    </xf>
    <xf numFmtId="166" fontId="0" fillId="0" borderId="38" xfId="0" applyNumberFormat="1" applyFill="1" applyBorder="1" applyAlignment="1">
      <alignment horizontal="right" indent="2"/>
    </xf>
    <xf numFmtId="166" fontId="0" fillId="0" borderId="0" xfId="0" applyNumberFormat="1" applyFill="1" applyBorder="1" applyAlignment="1">
      <alignment horizontal="right" indent="2"/>
    </xf>
    <xf numFmtId="0" fontId="0" fillId="0" borderId="0" xfId="0" applyBorder="1" applyAlignment="1">
      <alignment horizontal="center"/>
    </xf>
    <xf numFmtId="0" fontId="0" fillId="0" borderId="0" xfId="0" applyFill="1" applyBorder="1"/>
    <xf numFmtId="4" fontId="10" fillId="0" borderId="0" xfId="0" applyNumberFormat="1" applyFont="1" applyBorder="1"/>
    <xf numFmtId="164" fontId="4" fillId="0" borderId="14" xfId="0" applyNumberFormat="1" applyFont="1" applyBorder="1" applyAlignment="1">
      <alignment vertical="center" shrinkToFit="1"/>
    </xf>
    <xf numFmtId="0" fontId="4" fillId="0" borderId="12" xfId="0" applyFont="1" applyBorder="1" applyAlignment="1">
      <alignment horizontal="center" vertical="center"/>
    </xf>
    <xf numFmtId="0" fontId="0" fillId="0" borderId="35" xfId="0" applyBorder="1" applyAlignment="1">
      <alignment horizontal="left" indent="1"/>
    </xf>
    <xf numFmtId="168" fontId="0" fillId="0" borderId="9" xfId="0" applyNumberFormat="1" applyFill="1" applyBorder="1" applyAlignment="1">
      <alignment horizontal="right" indent="1"/>
    </xf>
    <xf numFmtId="2" fontId="0" fillId="0" borderId="36" xfId="0" applyNumberFormat="1" applyBorder="1" applyAlignment="1">
      <alignment horizontal="right" indent="2"/>
    </xf>
    <xf numFmtId="0" fontId="0" fillId="0" borderId="7" xfId="0" applyBorder="1" applyAlignment="1">
      <alignment horizontal="left" indent="1"/>
    </xf>
    <xf numFmtId="2" fontId="0" fillId="0" borderId="37" xfId="0" applyNumberFormat="1" applyBorder="1" applyAlignment="1">
      <alignment horizontal="right" indent="2"/>
    </xf>
    <xf numFmtId="0" fontId="0" fillId="0" borderId="19" xfId="0" applyBorder="1" applyAlignment="1">
      <alignment horizontal="left" indent="1"/>
    </xf>
    <xf numFmtId="168" fontId="0" fillId="0" borderId="22" xfId="0" applyNumberFormat="1" applyFill="1" applyBorder="1" applyAlignment="1">
      <alignment horizontal="right" indent="1"/>
    </xf>
    <xf numFmtId="3" fontId="0" fillId="0" borderId="20" xfId="0" applyNumberFormat="1" applyFill="1" applyBorder="1"/>
    <xf numFmtId="2" fontId="0" fillId="0" borderId="38" xfId="0" applyNumberFormat="1" applyBorder="1" applyAlignment="1">
      <alignment horizontal="right" indent="2"/>
    </xf>
    <xf numFmtId="3" fontId="0" fillId="0" borderId="0" xfId="0" applyNumberFormat="1" applyFill="1" applyBorder="1" applyAlignment="1">
      <alignment horizontal="right"/>
    </xf>
    <xf numFmtId="0" fontId="0" fillId="0" borderId="8" xfId="0" applyBorder="1"/>
    <xf numFmtId="3" fontId="0" fillId="0" borderId="40" xfId="0" applyNumberFormat="1" applyBorder="1" applyAlignment="1"/>
    <xf numFmtId="3" fontId="0" fillId="0" borderId="40" xfId="0" applyNumberFormat="1" applyBorder="1" applyAlignment="1">
      <alignment horizontal="right" indent="2"/>
    </xf>
    <xf numFmtId="3" fontId="0" fillId="0" borderId="0" xfId="0" applyNumberFormat="1" applyBorder="1" applyAlignment="1">
      <alignment horizontal="right" indent="2"/>
    </xf>
    <xf numFmtId="3" fontId="0" fillId="0" borderId="12" xfId="0" applyNumberFormat="1" applyBorder="1" applyAlignment="1"/>
    <xf numFmtId="0" fontId="0" fillId="0" borderId="24" xfId="0" applyBorder="1"/>
    <xf numFmtId="3" fontId="0" fillId="0" borderId="25" xfId="0" applyNumberFormat="1" applyBorder="1" applyAlignment="1"/>
    <xf numFmtId="3" fontId="0" fillId="0" borderId="25" xfId="0" applyNumberFormat="1" applyBorder="1" applyAlignment="1">
      <alignment horizontal="right" indent="2"/>
    </xf>
    <xf numFmtId="0" fontId="0" fillId="0" borderId="25" xfId="0" applyBorder="1"/>
    <xf numFmtId="0" fontId="0" fillId="0" borderId="25" xfId="0" applyBorder="1" applyAlignment="1">
      <alignment wrapText="1"/>
    </xf>
    <xf numFmtId="3" fontId="0" fillId="0" borderId="8" xfId="0" applyNumberFormat="1" applyBorder="1"/>
    <xf numFmtId="0" fontId="0" fillId="0" borderId="0" xfId="0" applyAlignment="1">
      <alignment horizontal="right" indent="6"/>
    </xf>
    <xf numFmtId="0" fontId="4" fillId="0" borderId="0" xfId="0" applyFont="1"/>
    <xf numFmtId="0" fontId="4" fillId="0" borderId="0" xfId="0" applyFont="1" applyAlignment="1">
      <alignment wrapText="1"/>
    </xf>
    <xf numFmtId="0" fontId="0" fillId="0" borderId="0" xfId="0" applyAlignment="1">
      <alignment wrapText="1"/>
    </xf>
    <xf numFmtId="0" fontId="11" fillId="0" borderId="0" xfId="0" applyFont="1" applyBorder="1" applyAlignment="1">
      <alignment horizontal="left"/>
    </xf>
    <xf numFmtId="0" fontId="11" fillId="0" borderId="0" xfId="0" applyFont="1"/>
    <xf numFmtId="0" fontId="0" fillId="0" borderId="0" xfId="0" applyAlignment="1">
      <alignment horizontal="left"/>
    </xf>
    <xf numFmtId="0" fontId="5" fillId="0" borderId="34" xfId="0" applyFont="1" applyBorder="1" applyAlignment="1"/>
    <xf numFmtId="0" fontId="6" fillId="0" borderId="0" xfId="0" applyFont="1" applyBorder="1" applyAlignment="1">
      <alignment horizontal="center"/>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4" fontId="6" fillId="0" borderId="49" xfId="0" applyNumberFormat="1" applyFont="1" applyBorder="1" applyAlignment="1">
      <alignment horizontal="center" vertical="center"/>
    </xf>
    <xf numFmtId="4" fontId="6" fillId="0" borderId="5" xfId="0" applyNumberFormat="1" applyFont="1" applyBorder="1" applyAlignment="1">
      <alignment horizontal="center" vertical="center"/>
    </xf>
    <xf numFmtId="4" fontId="6" fillId="0" borderId="42" xfId="0" applyNumberFormat="1" applyFont="1" applyBorder="1" applyAlignment="1">
      <alignment horizontal="center" vertical="center"/>
    </xf>
    <xf numFmtId="0" fontId="0" fillId="0" borderId="0" xfId="0" applyAlignment="1">
      <alignment vertical="center"/>
    </xf>
    <xf numFmtId="4" fontId="6" fillId="0" borderId="50" xfId="0" applyNumberFormat="1" applyFont="1" applyBorder="1" applyAlignment="1">
      <alignment horizontal="center" vertical="center"/>
    </xf>
    <xf numFmtId="4" fontId="6" fillId="0" borderId="22" xfId="0" applyNumberFormat="1" applyFont="1" applyBorder="1" applyAlignment="1">
      <alignment horizontal="center" vertical="center"/>
    </xf>
    <xf numFmtId="4" fontId="6" fillId="0" borderId="38" xfId="0" applyNumberFormat="1" applyFont="1" applyBorder="1" applyAlignment="1">
      <alignment horizontal="center" vertical="center"/>
    </xf>
    <xf numFmtId="0" fontId="2" fillId="0" borderId="0" xfId="1"/>
    <xf numFmtId="0" fontId="2" fillId="0" borderId="0" xfId="1" applyAlignment="1"/>
    <xf numFmtId="0" fontId="1" fillId="0" borderId="0" xfId="1" applyFont="1" applyAlignment="1">
      <alignment horizontal="left"/>
    </xf>
    <xf numFmtId="0" fontId="13" fillId="0" borderId="0" xfId="1" applyFont="1" applyAlignment="1">
      <alignment vertical="center" wrapText="1"/>
    </xf>
    <xf numFmtId="0" fontId="12" fillId="0" borderId="0" xfId="1" applyFont="1" applyAlignment="1">
      <alignment vertical="center" wrapText="1"/>
    </xf>
    <xf numFmtId="8" fontId="13" fillId="0" borderId="0" xfId="1" applyNumberFormat="1" applyFont="1" applyAlignment="1">
      <alignment vertical="center" wrapText="1"/>
    </xf>
    <xf numFmtId="0" fontId="14" fillId="0" borderId="0" xfId="1" applyFont="1" applyAlignment="1">
      <alignment horizontal="right" vertical="top"/>
    </xf>
    <xf numFmtId="0" fontId="13" fillId="0" borderId="0" xfId="1" applyFont="1" applyAlignment="1">
      <alignment horizontal="left" vertical="center" wrapText="1"/>
    </xf>
    <xf numFmtId="0" fontId="18" fillId="0" borderId="0" xfId="1" applyFont="1" applyAlignment="1">
      <alignment horizontal="right" vertical="center" wrapText="1"/>
    </xf>
    <xf numFmtId="0" fontId="0" fillId="0" borderId="34" xfId="0" applyBorder="1"/>
    <xf numFmtId="4" fontId="0" fillId="0" borderId="32" xfId="0" applyNumberFormat="1" applyBorder="1" applyAlignment="1">
      <alignment horizontal="center"/>
    </xf>
    <xf numFmtId="165" fontId="0" fillId="0" borderId="0" xfId="0" applyNumberFormat="1"/>
    <xf numFmtId="0" fontId="5" fillId="0" borderId="0" xfId="0" applyFont="1" applyBorder="1" applyAlignment="1">
      <alignment horizontal="left"/>
    </xf>
    <xf numFmtId="0" fontId="1" fillId="0" borderId="0" xfId="1" applyFont="1" applyAlignment="1">
      <alignment vertical="center" wrapText="1"/>
    </xf>
    <xf numFmtId="0" fontId="5" fillId="0" borderId="0" xfId="0" applyFont="1" applyBorder="1" applyAlignment="1"/>
    <xf numFmtId="0" fontId="0" fillId="0" borderId="29" xfId="0" applyBorder="1" applyAlignment="1">
      <alignment horizontal="center"/>
    </xf>
    <xf numFmtId="0" fontId="0" fillId="0" borderId="30" xfId="0" applyBorder="1" applyAlignment="1">
      <alignment horizontal="center"/>
    </xf>
    <xf numFmtId="4" fontId="0" fillId="0" borderId="32" xfId="0" applyNumberFormat="1" applyBorder="1" applyAlignment="1">
      <alignment horizontal="center"/>
    </xf>
    <xf numFmtId="4" fontId="0" fillId="0" borderId="33" xfId="0" applyNumberFormat="1" applyBorder="1" applyAlignment="1">
      <alignment horizontal="center"/>
    </xf>
    <xf numFmtId="0" fontId="4" fillId="0" borderId="0" xfId="0" applyFont="1" applyAlignment="1">
      <alignment wrapText="1"/>
    </xf>
    <xf numFmtId="0" fontId="0" fillId="0" borderId="0" xfId="0" applyAlignment="1">
      <alignment wrapText="1"/>
    </xf>
    <xf numFmtId="0" fontId="0" fillId="0" borderId="0" xfId="0" applyAlignment="1">
      <alignment horizontal="left" wrapText="1"/>
    </xf>
    <xf numFmtId="0" fontId="6" fillId="0" borderId="0" xfId="0" applyFont="1" applyBorder="1" applyAlignment="1">
      <alignment horizontal="left"/>
    </xf>
    <xf numFmtId="0" fontId="0" fillId="0" borderId="24" xfId="0" applyBorder="1" applyAlignment="1">
      <alignment horizontal="left"/>
    </xf>
    <xf numFmtId="0" fontId="0" fillId="0" borderId="25" xfId="0" applyBorder="1" applyAlignment="1">
      <alignment horizontal="left"/>
    </xf>
    <xf numFmtId="0" fontId="0" fillId="0" borderId="25" xfId="0" applyBorder="1" applyAlignment="1">
      <alignment horizontal="center" wrapText="1"/>
    </xf>
    <xf numFmtId="0" fontId="0" fillId="0" borderId="26" xfId="0" applyBorder="1"/>
    <xf numFmtId="0" fontId="9" fillId="0" borderId="0" xfId="0" applyNumberFormat="1" applyFont="1" applyBorder="1" applyAlignment="1">
      <alignment horizontal="left" vertical="top" wrapText="1"/>
    </xf>
    <xf numFmtId="0" fontId="1" fillId="0" borderId="0" xfId="0" applyFont="1" applyAlignment="1">
      <alignment horizontal="left"/>
    </xf>
    <xf numFmtId="0" fontId="5" fillId="0" borderId="0" xfId="0" applyFont="1" applyBorder="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NumberFormat="1" applyBorder="1" applyAlignment="1">
      <alignment horizontal="left" vertical="top" wrapText="1"/>
    </xf>
    <xf numFmtId="0" fontId="9" fillId="0" borderId="0" xfId="0" applyFont="1" applyAlignment="1">
      <alignment horizontal="left" wrapText="1"/>
    </xf>
    <xf numFmtId="0" fontId="11" fillId="0" borderId="0" xfId="0" applyFont="1" applyBorder="1" applyAlignment="1">
      <alignment horizontal="left"/>
    </xf>
    <xf numFmtId="4" fontId="0" fillId="0" borderId="25" xfId="0" applyNumberFormat="1" applyBorder="1" applyAlignment="1">
      <alignment horizontal="right" indent="6"/>
    </xf>
    <xf numFmtId="4" fontId="0" fillId="0" borderId="26" xfId="0" applyNumberFormat="1" applyBorder="1" applyAlignment="1">
      <alignment horizontal="right" indent="6"/>
    </xf>
    <xf numFmtId="0" fontId="0" fillId="0" borderId="24" xfId="0" applyBorder="1" applyAlignment="1">
      <alignment horizontal="center" wrapText="1"/>
    </xf>
    <xf numFmtId="0" fontId="0" fillId="0" borderId="25" xfId="0" applyBorder="1" applyAlignment="1">
      <alignment horizontal="center"/>
    </xf>
    <xf numFmtId="0" fontId="0" fillId="0" borderId="26" xfId="0" applyBorder="1" applyAlignment="1">
      <alignment horizontal="center" wrapText="1"/>
    </xf>
    <xf numFmtId="0" fontId="0" fillId="0" borderId="41" xfId="0" applyBorder="1" applyAlignment="1">
      <alignment horizontal="center"/>
    </xf>
    <xf numFmtId="0" fontId="0" fillId="0" borderId="28" xfId="0" applyBorder="1" applyAlignment="1">
      <alignment horizontal="center"/>
    </xf>
    <xf numFmtId="0" fontId="0" fillId="0" borderId="27" xfId="0" applyBorder="1" applyAlignment="1">
      <alignment horizontal="center"/>
    </xf>
    <xf numFmtId="4" fontId="0" fillId="0" borderId="0" xfId="0" applyNumberFormat="1" applyBorder="1" applyAlignment="1">
      <alignment horizontal="right" indent="7"/>
    </xf>
    <xf numFmtId="4" fontId="0" fillId="0" borderId="0" xfId="0" applyNumberFormat="1" applyBorder="1" applyAlignment="1">
      <alignment horizontal="right" indent="6"/>
    </xf>
    <xf numFmtId="4" fontId="0" fillId="0" borderId="9" xfId="0" applyNumberFormat="1" applyBorder="1" applyAlignment="1">
      <alignment horizontal="right" indent="6"/>
    </xf>
    <xf numFmtId="165" fontId="0" fillId="0" borderId="0" xfId="0" applyNumberFormat="1" applyBorder="1" applyAlignment="1">
      <alignment horizontal="right" indent="7"/>
    </xf>
    <xf numFmtId="0" fontId="0" fillId="0" borderId="39" xfId="0" applyBorder="1" applyAlignment="1">
      <alignment horizontal="center"/>
    </xf>
    <xf numFmtId="0" fontId="5" fillId="0" borderId="34" xfId="0" applyFont="1" applyBorder="1" applyAlignment="1">
      <alignment horizontal="left"/>
    </xf>
    <xf numFmtId="0" fontId="4" fillId="0" borderId="5" xfId="0" applyFont="1" applyBorder="1" applyAlignment="1">
      <alignment horizontal="center" vertical="center" wrapText="1"/>
    </xf>
    <xf numFmtId="0" fontId="4" fillId="0" borderId="3" xfId="0" applyFont="1" applyFill="1" applyBorder="1" applyAlignment="1">
      <alignment horizontal="center" vertical="center" wrapText="1"/>
    </xf>
    <xf numFmtId="0" fontId="0" fillId="0" borderId="0" xfId="0" applyBorder="1" applyAlignment="1">
      <alignment horizontal="left" vertical="top" wrapText="1"/>
    </xf>
    <xf numFmtId="0" fontId="6" fillId="0" borderId="0" xfId="0" applyFont="1" applyAlignment="1">
      <alignment vertical="top"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9" fillId="0" borderId="0" xfId="0" applyFont="1" applyAlignment="1">
      <alignment horizontal="left" vertical="top" wrapText="1"/>
    </xf>
    <xf numFmtId="0" fontId="11" fillId="0" borderId="2"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10" xfId="0" applyFont="1" applyBorder="1" applyAlignment="1">
      <alignment horizontal="left" vertical="center" wrapText="1"/>
    </xf>
    <xf numFmtId="0" fontId="11" fillId="0" borderId="19" xfId="0" applyFont="1" applyBorder="1" applyAlignment="1">
      <alignment horizontal="left" vertical="center" wrapText="1"/>
    </xf>
    <xf numFmtId="0" fontId="11" fillId="0" borderId="2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2" xfId="0" applyFont="1" applyBorder="1" applyAlignment="1">
      <alignment horizontal="center" vertical="center" wrapText="1"/>
    </xf>
    <xf numFmtId="0" fontId="6" fillId="0" borderId="45" xfId="0" applyFont="1" applyBorder="1" applyAlignment="1"/>
    <xf numFmtId="0" fontId="11" fillId="0" borderId="46"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12" fillId="0" borderId="0" xfId="1" applyFont="1" applyAlignment="1">
      <alignment horizontal="center" vertical="center" wrapText="1"/>
    </xf>
    <xf numFmtId="0" fontId="12" fillId="0" borderId="0" xfId="1" applyFont="1" applyAlignment="1">
      <alignment vertical="center" wrapText="1"/>
    </xf>
    <xf numFmtId="0" fontId="12" fillId="0" borderId="0" xfId="1" applyFont="1" applyAlignment="1">
      <alignment horizontal="right" vertical="center" wrapText="1"/>
    </xf>
    <xf numFmtId="0" fontId="14" fillId="0" borderId="0" xfId="1" applyFont="1" applyAlignment="1">
      <alignment vertical="top" wrapText="1"/>
    </xf>
    <xf numFmtId="0" fontId="7" fillId="0" borderId="0" xfId="1" applyFont="1" applyAlignment="1">
      <alignment horizontal="left"/>
    </xf>
    <xf numFmtId="0" fontId="1" fillId="0" borderId="0" xfId="1" applyFont="1" applyAlignment="1">
      <alignment vertical="center" wrapText="1"/>
    </xf>
    <xf numFmtId="0" fontId="13" fillId="0" borderId="0" xfId="1" applyFont="1" applyAlignment="1">
      <alignment vertical="center" wrapText="1"/>
    </xf>
    <xf numFmtId="0" fontId="11" fillId="0" borderId="0" xfId="1" applyFont="1" applyAlignment="1">
      <alignment horizontal="left" vertical="center" wrapText="1"/>
    </xf>
  </cellXfs>
  <cellStyles count="3">
    <cellStyle name="Euro"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409575</xdr:colOff>
      <xdr:row>1</xdr:row>
      <xdr:rowOff>114300</xdr:rowOff>
    </xdr:from>
    <xdr:to>
      <xdr:col>7</xdr:col>
      <xdr:colOff>885825</xdr:colOff>
      <xdr:row>1</xdr:row>
      <xdr:rowOff>676275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3429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207</xdr:row>
      <xdr:rowOff>0</xdr:rowOff>
    </xdr:from>
    <xdr:to>
      <xdr:col>3</xdr:col>
      <xdr:colOff>0</xdr:colOff>
      <xdr:row>207</xdr:row>
      <xdr:rowOff>0</xdr:rowOff>
    </xdr:to>
    <xdr:sp macro="" textlink="">
      <xdr:nvSpPr>
        <xdr:cNvPr id="2" name="Rectangle 2"/>
        <xdr:cNvSpPr>
          <a:spLocks noChangeArrowheads="1"/>
        </xdr:cNvSpPr>
      </xdr:nvSpPr>
      <xdr:spPr bwMode="auto">
        <a:xfrm>
          <a:off x="1895475" y="4636770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330200</xdr:colOff>
      <xdr:row>1</xdr:row>
      <xdr:rowOff>111125</xdr:rowOff>
    </xdr:from>
    <xdr:to>
      <xdr:col>7</xdr:col>
      <xdr:colOff>692150</xdr:colOff>
      <xdr:row>1</xdr:row>
      <xdr:rowOff>673100</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0" y="276225"/>
          <a:ext cx="2355850"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400050</xdr:colOff>
      <xdr:row>1</xdr:row>
      <xdr:rowOff>85725</xdr:rowOff>
    </xdr:from>
    <xdr:to>
      <xdr:col>7</xdr:col>
      <xdr:colOff>876300</xdr:colOff>
      <xdr:row>1</xdr:row>
      <xdr:rowOff>647700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2476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485775</xdr:colOff>
      <xdr:row>1</xdr:row>
      <xdr:rowOff>133350</xdr:rowOff>
    </xdr:from>
    <xdr:to>
      <xdr:col>7</xdr:col>
      <xdr:colOff>704850</xdr:colOff>
      <xdr:row>1</xdr:row>
      <xdr:rowOff>695325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295275"/>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1028700</xdr:colOff>
      <xdr:row>1</xdr:row>
      <xdr:rowOff>0</xdr:rowOff>
    </xdr:from>
    <xdr:to>
      <xdr:col>4</xdr:col>
      <xdr:colOff>552450</xdr:colOff>
      <xdr:row>2</xdr:row>
      <xdr:rowOff>142875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1028700</xdr:colOff>
      <xdr:row>1</xdr:row>
      <xdr:rowOff>0</xdr:rowOff>
    </xdr:from>
    <xdr:to>
      <xdr:col>4</xdr:col>
      <xdr:colOff>552450</xdr:colOff>
      <xdr:row>2</xdr:row>
      <xdr:rowOff>142875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43325" y="20955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3200400</xdr:colOff>
      <xdr:row>1</xdr:row>
      <xdr:rowOff>19050</xdr:rowOff>
    </xdr:from>
    <xdr:to>
      <xdr:col>4</xdr:col>
      <xdr:colOff>561975</xdr:colOff>
      <xdr:row>2</xdr:row>
      <xdr:rowOff>161925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3200400</xdr:colOff>
      <xdr:row>1</xdr:row>
      <xdr:rowOff>19050</xdr:rowOff>
    </xdr:from>
    <xdr:to>
      <xdr:col>4</xdr:col>
      <xdr:colOff>561975</xdr:colOff>
      <xdr:row>2</xdr:row>
      <xdr:rowOff>161925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3800" y="228600"/>
          <a:ext cx="2352675" cy="5619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WB_BW\Planung\Plan%20bis%2022\NNE_EEG_KWKG\Gas\3_PLAN_EWB_NNE_GAS_2018_neu_Abrechnung%20gew&#228;lzt_hohe%20Men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EWB_BW\Netznutzung\Basisdaten%202004\Strom\Preisantrag%20NNE%20neu\Erheb_bogen_EWB_Endfassung_genehmig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WB_BW\Netznutzung\Basisdaten%202004\Gas\EWB_GAS_NNE_2007_02_01_Sigmoidfunktion_2007_01_12_F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WB_BW\Netznutzung\Basisdaten%202004\Gas\NNE_Gas_2007_06_01_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portGF/Bundesnetzagentur_Netzbetreiber/Datenerhebung/Doku_Netzentgelte/Gas/Modell%20TH&#220;GA%20LEUSCHNER/Abfrage_SMWA_19072006/Abfrage%20gas%20ne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ONIK"/>
      <sheetName val="Netzkosten"/>
      <sheetName val="Wälzung"/>
      <sheetName val="Verprobung"/>
      <sheetName val="RLM Einzelverprobung"/>
      <sheetName val="statistische_Werte"/>
      <sheetName val="Erlösvergleich"/>
      <sheetName val="Diagr. Jahreskunden"/>
      <sheetName val="Diagr. Lastgangkunden"/>
      <sheetName val="NNE_Jahreskunden"/>
      <sheetName val="NNE_Lastgangkunden"/>
      <sheetName val="NNE_MuA"/>
      <sheetName val="Preisblatt_Jahreskunden"/>
      <sheetName val="Preisblatt Lastgangkunden"/>
      <sheetName val="Preisblatt Gemeinderabatt"/>
      <sheetName val="Preisblatt_Messung"/>
      <sheetName val="SoL Messung_Abrechnung"/>
      <sheetName val="Mahnung_Inkasso_Sperrung"/>
      <sheetName val="Preisblatt_MuA"/>
      <sheetName val="Grafik_Sigmoid-EWB"/>
      <sheetName val="Grafik_SLP_Arbeit_Grundpreis"/>
      <sheetName val="Grafik_LGK_Arbeit"/>
      <sheetName val="Grafik_LGK_Leistung"/>
      <sheetName val="Spez. NNE"/>
    </sheetNames>
    <sheetDataSet>
      <sheetData sheetId="0"/>
      <sheetData sheetId="1">
        <row r="3">
          <cell r="D3">
            <v>1228351.6627334284</v>
          </cell>
          <cell r="E3">
            <v>1.1299999999999999</v>
          </cell>
          <cell r="F3">
            <v>0</v>
          </cell>
          <cell r="I3">
            <v>1</v>
          </cell>
          <cell r="K3">
            <v>0</v>
          </cell>
        </row>
        <row r="4">
          <cell r="D4">
            <v>926227.98694269697</v>
          </cell>
          <cell r="E4">
            <v>7.18</v>
          </cell>
          <cell r="F4">
            <v>17.740000000000002</v>
          </cell>
          <cell r="I4">
            <v>0.28812199036918135</v>
          </cell>
          <cell r="K4">
            <v>0.7118780096308186</v>
          </cell>
        </row>
        <row r="5">
          <cell r="D5">
            <v>1863992.9503238744</v>
          </cell>
          <cell r="E5">
            <v>0</v>
          </cell>
          <cell r="F5">
            <v>139.30000000000001</v>
          </cell>
          <cell r="I5">
            <v>0</v>
          </cell>
          <cell r="K5">
            <v>1</v>
          </cell>
        </row>
        <row r="8">
          <cell r="D8">
            <v>104175.83999999998</v>
          </cell>
        </row>
        <row r="9">
          <cell r="D9">
            <v>0</v>
          </cell>
        </row>
        <row r="13">
          <cell r="D13">
            <v>1495218.3138669983</v>
          </cell>
          <cell r="E13">
            <v>1228351.6627334284</v>
          </cell>
          <cell r="F13">
            <v>266866.65113356995</v>
          </cell>
          <cell r="G13">
            <v>0</v>
          </cell>
        </row>
        <row r="14">
          <cell r="D14">
            <v>2523354.2861330016</v>
          </cell>
          <cell r="E14">
            <v>0</v>
          </cell>
          <cell r="F14">
            <v>659361.33580912696</v>
          </cell>
          <cell r="G14">
            <v>1863992.9503238744</v>
          </cell>
        </row>
        <row r="18">
          <cell r="D18">
            <v>0.3</v>
          </cell>
          <cell r="E18">
            <v>0.7</v>
          </cell>
        </row>
        <row r="19">
          <cell r="D19">
            <v>0.3</v>
          </cell>
          <cell r="E19">
            <v>0.7</v>
          </cell>
        </row>
        <row r="23">
          <cell r="D23">
            <v>757006.28583990049</v>
          </cell>
        </row>
        <row r="24">
          <cell r="D24">
            <v>448565.49416009948</v>
          </cell>
        </row>
        <row r="26">
          <cell r="D26">
            <v>1766348.000293101</v>
          </cell>
        </row>
        <row r="27">
          <cell r="D27">
            <v>1046652.8197068988</v>
          </cell>
        </row>
        <row r="31">
          <cell r="D31">
            <v>259999998</v>
          </cell>
        </row>
        <row r="32">
          <cell r="D32">
            <v>150767.10245247814</v>
          </cell>
        </row>
        <row r="34">
          <cell r="D34">
            <v>192930095.77998927</v>
          </cell>
        </row>
        <row r="36">
          <cell r="D36">
            <v>118066.84251263607</v>
          </cell>
        </row>
        <row r="41">
          <cell r="D41">
            <v>0.39237319754568706</v>
          </cell>
        </row>
        <row r="42">
          <cell r="D42">
            <v>0.17252507600407732</v>
          </cell>
        </row>
        <row r="44">
          <cell r="D44">
            <v>14.960570323578004</v>
          </cell>
        </row>
        <row r="45">
          <cell r="D45">
            <v>6.9421783842851532</v>
          </cell>
        </row>
      </sheetData>
      <sheetData sheetId="2">
        <row r="27">
          <cell r="E27">
            <v>189863998</v>
          </cell>
          <cell r="I27">
            <v>118537.10245247814</v>
          </cell>
          <cell r="L27">
            <v>168890384.60896325</v>
          </cell>
          <cell r="O27">
            <v>106957.03843584265</v>
          </cell>
          <cell r="R27">
            <v>2423044.0055024484</v>
          </cell>
          <cell r="T27">
            <v>990243.60929127783</v>
          </cell>
          <cell r="V27">
            <v>3413287.6147937253</v>
          </cell>
        </row>
        <row r="58">
          <cell r="D58">
            <v>70136000</v>
          </cell>
          <cell r="F58">
            <v>32230</v>
          </cell>
          <cell r="L58">
            <v>24039711.171026032</v>
          </cell>
          <cell r="O58">
            <v>11109.804076793407</v>
          </cell>
          <cell r="R58">
            <v>389955.41449755192</v>
          </cell>
          <cell r="T58">
            <v>215327.57070872228</v>
          </cell>
          <cell r="V58">
            <v>605282.98520627408</v>
          </cell>
        </row>
        <row r="60">
          <cell r="R60">
            <v>2812999.4200000004</v>
          </cell>
          <cell r="T60">
            <v>1205571.1800000002</v>
          </cell>
        </row>
      </sheetData>
      <sheetData sheetId="3"/>
      <sheetData sheetId="4"/>
      <sheetData sheetId="5">
        <row r="2">
          <cell r="A2">
            <v>9.9999999999999998E-13</v>
          </cell>
          <cell r="B2">
            <v>300</v>
          </cell>
        </row>
        <row r="3">
          <cell r="A3">
            <v>400</v>
          </cell>
          <cell r="B3">
            <v>650</v>
          </cell>
        </row>
        <row r="4">
          <cell r="A4">
            <v>1800</v>
          </cell>
          <cell r="B4">
            <v>900</v>
          </cell>
        </row>
        <row r="5">
          <cell r="A5">
            <v>25000</v>
          </cell>
          <cell r="B5">
            <v>1500</v>
          </cell>
        </row>
        <row r="6">
          <cell r="A6">
            <v>100000</v>
          </cell>
          <cell r="B6">
            <v>1750</v>
          </cell>
        </row>
        <row r="7">
          <cell r="A7">
            <v>500000</v>
          </cell>
          <cell r="B7">
            <v>1880</v>
          </cell>
        </row>
        <row r="8">
          <cell r="A8">
            <v>1200000</v>
          </cell>
          <cell r="B8">
            <v>1900</v>
          </cell>
        </row>
        <row r="9">
          <cell r="A9">
            <v>1500001</v>
          </cell>
          <cell r="B9">
            <v>1905</v>
          </cell>
        </row>
        <row r="14">
          <cell r="B14">
            <v>1.52</v>
          </cell>
        </row>
        <row r="15">
          <cell r="B15">
            <v>0.85699999999999998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e Prüfung"/>
      <sheetName val="A. Allgemeine Informationen"/>
      <sheetName val="B. Betriebsabrechnungsbogen"/>
      <sheetName val="BAB zum Druck"/>
      <sheetName val="B1 Kalk. Eigenkapitalverzinsung"/>
      <sheetName val="B1 Kalk. EK-Verzinsung neu"/>
      <sheetName val="EK und Zins"/>
      <sheetName val="tatsächl. gez. Gew.-steuer"/>
      <sheetName val="B2 Kalk. Abschreibungen"/>
      <sheetName val="B3. Bewertung Neue Länder"/>
      <sheetName val="C. Kostenträgerrechnung"/>
      <sheetName val="D. Sonstiges"/>
      <sheetName val="Mess_Abr"/>
      <sheetName val="PB Mess_Abr"/>
    </sheetNames>
    <sheetDataSet>
      <sheetData sheetId="0"/>
      <sheetData sheetId="1"/>
      <sheetData sheetId="2"/>
      <sheetData sheetId="3"/>
      <sheetData sheetId="4" refreshError="1">
        <row r="8">
          <cell r="F8">
            <v>16083656.488264756</v>
          </cell>
          <cell r="H8">
            <v>16083656.488264756</v>
          </cell>
        </row>
        <row r="9">
          <cell r="F9">
            <v>18802869.540497143</v>
          </cell>
          <cell r="H9">
            <v>18802869.540497143</v>
          </cell>
        </row>
        <row r="12">
          <cell r="F12">
            <v>17171341.709157713</v>
          </cell>
          <cell r="H12">
            <v>17171341.709157713</v>
          </cell>
        </row>
        <row r="13">
          <cell r="F13">
            <v>0</v>
          </cell>
          <cell r="H13">
            <v>0</v>
          </cell>
        </row>
        <row r="20">
          <cell r="F20">
            <v>4939295.6100000003</v>
          </cell>
          <cell r="H20">
            <v>4939295.6100000003</v>
          </cell>
        </row>
        <row r="25">
          <cell r="F25">
            <v>5410.42</v>
          </cell>
          <cell r="H25">
            <v>5410.42</v>
          </cell>
        </row>
        <row r="34">
          <cell r="F34">
            <v>6252242.9600000009</v>
          </cell>
          <cell r="H34">
            <v>6252242.9600000009</v>
          </cell>
        </row>
        <row r="35">
          <cell r="F35">
            <v>896113.78</v>
          </cell>
          <cell r="H35">
            <v>652033</v>
          </cell>
        </row>
        <row r="36">
          <cell r="F36">
            <v>14956870.15915771</v>
          </cell>
          <cell r="H36">
            <v>15200950.939157709</v>
          </cell>
        </row>
        <row r="37">
          <cell r="D37">
            <v>6.5000000000000002E-2</v>
          </cell>
        </row>
        <row r="38">
          <cell r="F38">
            <v>1011064.2819361174</v>
          </cell>
          <cell r="H38">
            <v>1028666.3637513557</v>
          </cell>
        </row>
        <row r="46">
          <cell r="F46">
            <v>5.5E-2</v>
          </cell>
        </row>
        <row r="48">
          <cell r="F48">
            <v>3</v>
          </cell>
        </row>
      </sheetData>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_Datenverknüpfung"/>
      <sheetName val="Eingabewerte"/>
      <sheetName val="grafische_Darstellung 1"/>
      <sheetName val="Grafik_SLP_Arbeit-Grundpreis"/>
      <sheetName val="Grafik_LGK_Arbeit"/>
      <sheetName val="Grafik_LGK_Leistung"/>
      <sheetName val="Kundendaten"/>
      <sheetName val="Preisblatt ohne Staffelung"/>
      <sheetName val="Verprobung ohne Staffelung"/>
      <sheetName val="Verprobung_§16_GasNEV"/>
      <sheetName val="PB_Jahreskunden"/>
      <sheetName val="PB_Lastgangkunden"/>
      <sheetName val="PB_MuA"/>
      <sheetName val="Bh-Formel"/>
      <sheetName val="NB-B Kundendaten"/>
      <sheetName val="Tabelle1"/>
      <sheetName val="AE_und_LE"/>
      <sheetName val="Ergebnis_Netz"/>
      <sheetName val="Ergebnis NB-A MES ABR"/>
      <sheetName val="Tabelle PB JK"/>
      <sheetName val="Diag NZE Arbeit JK"/>
      <sheetName val="Diag NZE Leistung JK"/>
      <sheetName val="Tabelle PB LK"/>
      <sheetName val="Diag NZE Arbeit SK"/>
      <sheetName val="Diag NZE Leistung SK"/>
      <sheetName val="Ergebnis NB-B MES ABR"/>
      <sheetName val="NB-B Berechnung AE und LE"/>
      <sheetName val="Diag_spezif_Mischpreis"/>
      <sheetName val="Diag_Bh_SLK"/>
      <sheetName val="Diag_Bh_gesamt"/>
    </sheetNames>
    <sheetDataSet>
      <sheetData sheetId="0" refreshError="1">
        <row r="3">
          <cell r="B3" t="str">
            <v>EWB_GAS_2004_Kundendaten_2007_01_12_F1.xls</v>
          </cell>
        </row>
        <row r="6">
          <cell r="B6" t="str">
            <v>Kundendatenbank!</v>
          </cell>
        </row>
        <row r="9">
          <cell r="B9" t="str">
            <v>[EWB_GAS_2004_Kundendaten_2007_01_12_F1.xls]Kundendatenbank!Feldgröße</v>
          </cell>
        </row>
        <row r="12">
          <cell r="B12" t="str">
            <v>[EWB_GAS_2004_Kundendaten_2007_01_12_F1.xls]Kundendatenbank!Feld_Zone_OG</v>
          </cell>
        </row>
        <row r="15">
          <cell r="B15" t="str">
            <v>[EWB_GAS_2004_Kundendaten_2007_01_12_F1.xls]Kundendatenbank!Feld_Zone_UG</v>
          </cell>
        </row>
        <row r="18">
          <cell r="B18" t="str">
            <v>[EWB_GAS_2004_Kundendaten_2007_01_12_F1.xls]Kundendatenbank!Feld_Zonen_Nr</v>
          </cell>
        </row>
        <row r="21">
          <cell r="B21" t="str">
            <v>[EWB_GAS_2004_Kundendaten_2007_01_12_F1.xls]Kundendatenbank!Feld_Kunde</v>
          </cell>
        </row>
        <row r="24">
          <cell r="B24" t="str">
            <v>[EWB_GAS_2004_Kundendaten_2007_01_12_F1.xls]Kundendatenbank!Feld_kWh_a</v>
          </cell>
        </row>
        <row r="27">
          <cell r="B27" t="str">
            <v>[EWB_GAS_2004_Kundendaten_2007_01_12_F1.xls]Kundendatenbank!Feld_ZKL</v>
          </cell>
        </row>
        <row r="30">
          <cell r="B30" t="str">
            <v>[EWB_GAS_2004_Kundendaten_2007_01_12_F1.xls]Kundendatenbank!Feld_Tariftyp</v>
          </cell>
        </row>
      </sheetData>
      <sheetData sheetId="1" refreshError="1">
        <row r="1">
          <cell r="D1" t="str">
            <v>Energie- und Wasserwerke Bautzen GmbH</v>
          </cell>
        </row>
        <row r="4">
          <cell r="D4">
            <v>0</v>
          </cell>
          <cell r="L4">
            <v>1</v>
          </cell>
          <cell r="N4">
            <v>0</v>
          </cell>
        </row>
        <row r="14">
          <cell r="L14">
            <v>0</v>
          </cell>
          <cell r="N14">
            <v>9.9394474281523565E-2</v>
          </cell>
        </row>
        <row r="15">
          <cell r="L15">
            <v>0</v>
          </cell>
          <cell r="N15">
            <v>0.90060552571847641</v>
          </cell>
        </row>
        <row r="22">
          <cell r="D22">
            <v>3325006.39</v>
          </cell>
        </row>
      </sheetData>
      <sheetData sheetId="2" refreshError="1"/>
      <sheetData sheetId="3" refreshError="1"/>
      <sheetData sheetId="4" refreshError="1"/>
      <sheetData sheetId="5" refreshError="1"/>
      <sheetData sheetId="6" refreshError="1">
        <row r="6">
          <cell r="AI6">
            <v>1.7290000000000001</v>
          </cell>
          <cell r="AK6">
            <v>0</v>
          </cell>
        </row>
        <row r="7">
          <cell r="AI7">
            <v>1.395</v>
          </cell>
          <cell r="AK7">
            <v>16.670000000000002</v>
          </cell>
        </row>
        <row r="8">
          <cell r="AI8">
            <v>1.3180000000000001</v>
          </cell>
          <cell r="AK8">
            <v>24.34</v>
          </cell>
        </row>
        <row r="9">
          <cell r="AI9">
            <v>1.2709999999999999</v>
          </cell>
          <cell r="AK9">
            <v>31.41</v>
          </cell>
        </row>
        <row r="10">
          <cell r="AI10">
            <v>1.242</v>
          </cell>
          <cell r="AK10">
            <v>37.22</v>
          </cell>
        </row>
        <row r="11">
          <cell r="AI11">
            <v>1.2190000000000001</v>
          </cell>
          <cell r="AK11">
            <v>44.09</v>
          </cell>
        </row>
        <row r="12">
          <cell r="AI12">
            <v>1.19</v>
          </cell>
          <cell r="AK12">
            <v>55.74</v>
          </cell>
        </row>
        <row r="13">
          <cell r="AI13">
            <v>1.1679999999999999</v>
          </cell>
          <cell r="AK13">
            <v>66.72</v>
          </cell>
        </row>
        <row r="14">
          <cell r="AI14">
            <v>1.149</v>
          </cell>
          <cell r="AK14">
            <v>78.09</v>
          </cell>
        </row>
        <row r="15">
          <cell r="AI15">
            <v>1.1319999999999999</v>
          </cell>
          <cell r="AK15">
            <v>90.02</v>
          </cell>
        </row>
        <row r="16">
          <cell r="AI16">
            <v>1.1180000000000001</v>
          </cell>
          <cell r="AK16">
            <v>101.19</v>
          </cell>
        </row>
        <row r="17">
          <cell r="AI17">
            <v>1.105</v>
          </cell>
          <cell r="AK17">
            <v>112.85</v>
          </cell>
        </row>
        <row r="18">
          <cell r="AI18">
            <v>1.0760000000000001</v>
          </cell>
          <cell r="AK18">
            <v>141.31</v>
          </cell>
        </row>
        <row r="19">
          <cell r="AI19">
            <v>0.98</v>
          </cell>
          <cell r="AK19">
            <v>429.68</v>
          </cell>
        </row>
        <row r="20">
          <cell r="AI20">
            <v>0.93500000000000005</v>
          </cell>
          <cell r="AK20">
            <v>654.82000000000005</v>
          </cell>
        </row>
        <row r="21">
          <cell r="AI21">
            <v>0.88400000000000001</v>
          </cell>
          <cell r="AK21">
            <v>1012.45</v>
          </cell>
        </row>
        <row r="22">
          <cell r="AI22">
            <v>0.84099999999999997</v>
          </cell>
          <cell r="AK22">
            <v>1399.79</v>
          </cell>
        </row>
        <row r="23">
          <cell r="AI23">
            <v>0.80400000000000005</v>
          </cell>
          <cell r="AK23">
            <v>1806.22</v>
          </cell>
        </row>
        <row r="24">
          <cell r="AI24">
            <v>0.77100000000000002</v>
          </cell>
          <cell r="AK24">
            <v>2234.48</v>
          </cell>
        </row>
        <row r="25">
          <cell r="AI25">
            <v>0.68400000000000005</v>
          </cell>
          <cell r="AK25">
            <v>3538.21</v>
          </cell>
        </row>
        <row r="31">
          <cell r="AB31">
            <v>1500000</v>
          </cell>
          <cell r="AD31">
            <v>787</v>
          </cell>
          <cell r="AI31">
            <v>0.307</v>
          </cell>
          <cell r="AK31">
            <v>11.684673079812953</v>
          </cell>
        </row>
        <row r="32">
          <cell r="AB32">
            <v>2000000</v>
          </cell>
          <cell r="AD32">
            <v>1025</v>
          </cell>
          <cell r="AI32">
            <v>0.246</v>
          </cell>
          <cell r="AK32">
            <v>9.2100000000000009</v>
          </cell>
        </row>
        <row r="33">
          <cell r="AB33">
            <v>3000000</v>
          </cell>
          <cell r="AD33">
            <v>1451</v>
          </cell>
          <cell r="AI33">
            <v>0.222</v>
          </cell>
          <cell r="AK33">
            <v>8.25</v>
          </cell>
        </row>
        <row r="34">
          <cell r="AB34">
            <v>5000000</v>
          </cell>
          <cell r="AD34">
            <v>2248</v>
          </cell>
          <cell r="AI34">
            <v>0.189</v>
          </cell>
          <cell r="AK34">
            <v>7</v>
          </cell>
        </row>
        <row r="35">
          <cell r="AB35">
            <v>7000000</v>
          </cell>
          <cell r="AD35">
            <v>3000</v>
          </cell>
          <cell r="AI35">
            <v>0.16</v>
          </cell>
          <cell r="AK35">
            <v>5.92</v>
          </cell>
        </row>
        <row r="36">
          <cell r="AB36">
            <v>9000000</v>
          </cell>
          <cell r="AD36">
            <v>3721</v>
          </cell>
          <cell r="AI36">
            <v>0.14199999999999999</v>
          </cell>
          <cell r="AK36">
            <v>5.21</v>
          </cell>
        </row>
        <row r="37">
          <cell r="AB37">
            <v>13000000</v>
          </cell>
          <cell r="AD37">
            <v>5099</v>
          </cell>
          <cell r="AI37">
            <v>0.123</v>
          </cell>
          <cell r="AK37">
            <v>4.51</v>
          </cell>
        </row>
        <row r="38">
          <cell r="AB38">
            <v>18000000</v>
          </cell>
          <cell r="AD38">
            <v>6739</v>
          </cell>
          <cell r="AI38">
            <v>0.106</v>
          </cell>
          <cell r="AK38">
            <v>3.83</v>
          </cell>
        </row>
        <row r="39">
          <cell r="AB39">
            <v>27000000</v>
          </cell>
          <cell r="AD39">
            <v>9539</v>
          </cell>
          <cell r="AI39">
            <v>0.09</v>
          </cell>
          <cell r="AK39">
            <v>3.22</v>
          </cell>
        </row>
        <row r="40">
          <cell r="AB40">
            <v>40000000</v>
          </cell>
          <cell r="AD40">
            <v>13360</v>
          </cell>
          <cell r="AI40">
            <v>7.5999999999999998E-2</v>
          </cell>
          <cell r="AK40">
            <v>2.69</v>
          </cell>
        </row>
        <row r="41">
          <cell r="AB41">
            <v>60000000</v>
          </cell>
          <cell r="AD41">
            <v>18911</v>
          </cell>
          <cell r="AI41">
            <v>6.5000000000000002E-2</v>
          </cell>
          <cell r="AK41">
            <v>2.2799999999999998</v>
          </cell>
        </row>
        <row r="42">
          <cell r="AB42">
            <v>100000000</v>
          </cell>
          <cell r="AD42">
            <v>29298</v>
          </cell>
          <cell r="AI42">
            <v>5.6000000000000001E-2</v>
          </cell>
          <cell r="AK42">
            <v>1.93</v>
          </cell>
        </row>
        <row r="43">
          <cell r="AB43">
            <v>180000000</v>
          </cell>
          <cell r="AD43">
            <v>48486</v>
          </cell>
          <cell r="AI43">
            <v>4.8000000000000001E-2</v>
          </cell>
          <cell r="AK43">
            <v>1.65</v>
          </cell>
        </row>
        <row r="44">
          <cell r="AB44">
            <v>400000000</v>
          </cell>
          <cell r="AD44">
            <v>96119</v>
          </cell>
          <cell r="AI44">
            <v>4.2000000000000003E-2</v>
          </cell>
          <cell r="AK44">
            <v>1.44</v>
          </cell>
        </row>
        <row r="45">
          <cell r="AB45">
            <v>1000000000</v>
          </cell>
          <cell r="AD45">
            <v>210787</v>
          </cell>
          <cell r="AI45">
            <v>3.7999999999999999E-2</v>
          </cell>
          <cell r="AK45">
            <v>1.3</v>
          </cell>
        </row>
      </sheetData>
      <sheetData sheetId="7" refreshError="1"/>
      <sheetData sheetId="8" refreshError="1"/>
      <sheetData sheetId="9" refreshError="1"/>
      <sheetData sheetId="10" refreshError="1"/>
      <sheetData sheetId="11" refreshError="1"/>
      <sheetData sheetId="12" refreshError="1"/>
      <sheetData sheetId="13" refreshError="1">
        <row r="5">
          <cell r="A5">
            <v>9.9999999999999998E-13</v>
          </cell>
          <cell r="B5">
            <v>300</v>
          </cell>
          <cell r="C5">
            <v>10.40970032696835</v>
          </cell>
          <cell r="E5">
            <v>9.9999999999999998E-13</v>
          </cell>
          <cell r="F5">
            <v>300</v>
          </cell>
          <cell r="G5">
            <v>10.40970032696835</v>
          </cell>
          <cell r="H5">
            <v>150</v>
          </cell>
          <cell r="I5">
            <v>10.40970032696835</v>
          </cell>
          <cell r="J5">
            <v>450</v>
          </cell>
          <cell r="K5">
            <v>10.40970032696835</v>
          </cell>
        </row>
        <row r="6">
          <cell r="A6">
            <v>400</v>
          </cell>
          <cell r="B6">
            <v>650</v>
          </cell>
          <cell r="C6">
            <v>166.21485073562772</v>
          </cell>
          <cell r="E6">
            <v>400</v>
          </cell>
          <cell r="F6">
            <v>650</v>
          </cell>
          <cell r="G6">
            <v>166.21485073562772</v>
          </cell>
          <cell r="H6">
            <v>500</v>
          </cell>
          <cell r="I6">
            <v>146.26906864735238</v>
          </cell>
          <cell r="J6">
            <v>800</v>
          </cell>
          <cell r="K6">
            <v>186.16063282390306</v>
          </cell>
        </row>
        <row r="7">
          <cell r="A7">
            <v>1800</v>
          </cell>
          <cell r="B7">
            <v>900</v>
          </cell>
          <cell r="C7">
            <v>228.04244308001134</v>
          </cell>
          <cell r="E7">
            <v>1800</v>
          </cell>
          <cell r="F7">
            <v>900</v>
          </cell>
          <cell r="G7">
            <v>228.04244308001134</v>
          </cell>
          <cell r="H7">
            <v>720</v>
          </cell>
          <cell r="I7">
            <v>220.44102831067764</v>
          </cell>
          <cell r="J7">
            <v>1080</v>
          </cell>
          <cell r="K7">
            <v>235.64385784934507</v>
          </cell>
        </row>
        <row r="8">
          <cell r="A8">
            <v>25000</v>
          </cell>
          <cell r="B8">
            <v>1500</v>
          </cell>
          <cell r="C8">
            <v>180.33688011112039</v>
          </cell>
          <cell r="E8">
            <v>25000</v>
          </cell>
          <cell r="F8">
            <v>1500</v>
          </cell>
          <cell r="G8">
            <v>180.33688011112039</v>
          </cell>
          <cell r="H8">
            <v>1300</v>
          </cell>
          <cell r="I8">
            <v>180.33688011112039</v>
          </cell>
          <cell r="J8">
            <v>1700</v>
          </cell>
          <cell r="K8">
            <v>180.33688011112039</v>
          </cell>
        </row>
        <row r="9">
          <cell r="A9">
            <v>100000</v>
          </cell>
          <cell r="B9">
            <v>1750</v>
          </cell>
          <cell r="C9">
            <v>80.773541492749573</v>
          </cell>
          <cell r="E9">
            <v>100000</v>
          </cell>
          <cell r="F9">
            <v>1750</v>
          </cell>
          <cell r="G9">
            <v>80.773541492749573</v>
          </cell>
          <cell r="H9">
            <v>1550</v>
          </cell>
          <cell r="I9">
            <v>93.200240183941816</v>
          </cell>
          <cell r="J9">
            <v>1950</v>
          </cell>
          <cell r="K9">
            <v>62.133493455961208</v>
          </cell>
        </row>
        <row r="10">
          <cell r="A10">
            <v>500000</v>
          </cell>
          <cell r="B10">
            <v>1880</v>
          </cell>
          <cell r="C10">
            <v>22.844904845431596</v>
          </cell>
          <cell r="E10">
            <v>500000</v>
          </cell>
          <cell r="F10">
            <v>1880</v>
          </cell>
          <cell r="G10">
            <v>22.844904845431596</v>
          </cell>
          <cell r="H10">
            <v>1700</v>
          </cell>
          <cell r="I10">
            <v>57.112262113578993</v>
          </cell>
          <cell r="J10">
            <v>2050</v>
          </cell>
          <cell r="K10">
            <v>0</v>
          </cell>
        </row>
        <row r="11">
          <cell r="A11">
            <v>1200000</v>
          </cell>
          <cell r="B11">
            <v>1900</v>
          </cell>
          <cell r="C11">
            <v>22.407100588622665</v>
          </cell>
          <cell r="E11">
            <v>1200000</v>
          </cell>
          <cell r="F11">
            <v>1900</v>
          </cell>
          <cell r="G11">
            <v>22.407100588622665</v>
          </cell>
          <cell r="H11">
            <v>1750</v>
          </cell>
          <cell r="I11">
            <v>22.407100588622665</v>
          </cell>
          <cell r="J11">
            <v>2050</v>
          </cell>
          <cell r="K11">
            <v>22.407100588622665</v>
          </cell>
        </row>
        <row r="12">
          <cell r="A12">
            <v>1500000</v>
          </cell>
          <cell r="B12">
            <v>1905</v>
          </cell>
          <cell r="E12">
            <v>1500000</v>
          </cell>
          <cell r="F12">
            <v>1905</v>
          </cell>
          <cell r="H12">
            <v>1755</v>
          </cell>
          <cell r="J12">
            <v>2055</v>
          </cell>
        </row>
        <row r="17">
          <cell r="F17">
            <v>1.52</v>
          </cell>
        </row>
        <row r="18">
          <cell r="F18">
            <v>0.85699999999999998</v>
          </cell>
        </row>
      </sheetData>
      <sheetData sheetId="14" refreshError="1">
        <row r="4">
          <cell r="AK4">
            <v>2</v>
          </cell>
        </row>
        <row r="5">
          <cell r="AK5" t="str">
            <v>Bh_NB_individuell</v>
          </cell>
        </row>
      </sheetData>
      <sheetData sheetId="15" refreshError="1"/>
      <sheetData sheetId="16" refreshError="1"/>
      <sheetData sheetId="17" refreshError="1">
        <row r="4">
          <cell r="C4">
            <v>6600000</v>
          </cell>
        </row>
        <row r="5">
          <cell r="C5">
            <v>0.7</v>
          </cell>
        </row>
        <row r="17">
          <cell r="C17">
            <v>3200</v>
          </cell>
        </row>
        <row r="18">
          <cell r="C18">
            <v>0.8</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NNE_Gas_LG_2007_06_01"/>
      <sheetName val="NNE_Gas_LP_2007_06_01"/>
      <sheetName val="NNE_MuA_2007_02_01"/>
    </sheetNames>
    <sheetDataSet>
      <sheetData sheetId="0" refreshError="1">
        <row r="1">
          <cell r="B1">
            <v>0.19</v>
          </cell>
        </row>
        <row r="3">
          <cell r="B3">
            <v>0.18099999999999999</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_Jahreskunden"/>
      <sheetName val="PB_Lastgangkunden"/>
      <sheetName val="PB_MuA"/>
      <sheetName val="Abfrage SMWA"/>
      <sheetName val="Tabelle2"/>
      <sheetName val="Tabelle3"/>
    </sheetNames>
    <sheetDataSet>
      <sheetData sheetId="0" refreshError="1"/>
      <sheetData sheetId="1" refreshError="1">
        <row r="11">
          <cell r="F11">
            <v>0.307</v>
          </cell>
        </row>
        <row r="12">
          <cell r="F12">
            <v>0.246</v>
          </cell>
        </row>
        <row r="13">
          <cell r="F13">
            <v>0.222</v>
          </cell>
        </row>
        <row r="14">
          <cell r="F14">
            <v>0.189</v>
          </cell>
        </row>
        <row r="15">
          <cell r="F15">
            <v>0.16</v>
          </cell>
        </row>
        <row r="16">
          <cell r="F16">
            <v>0.14199999999999999</v>
          </cell>
        </row>
        <row r="17">
          <cell r="F17">
            <v>0.123</v>
          </cell>
        </row>
        <row r="18">
          <cell r="F18">
            <v>0.106</v>
          </cell>
        </row>
        <row r="19">
          <cell r="F19">
            <v>0.09</v>
          </cell>
        </row>
        <row r="20">
          <cell r="F20">
            <v>7.5999999999999998E-2</v>
          </cell>
        </row>
        <row r="21">
          <cell r="F21">
            <v>6.5000000000000002E-2</v>
          </cell>
        </row>
        <row r="30">
          <cell r="F30">
            <v>11.684673079812953</v>
          </cell>
        </row>
        <row r="31">
          <cell r="F31">
            <v>9.2100000000000009</v>
          </cell>
        </row>
        <row r="32">
          <cell r="F32">
            <v>8.25</v>
          </cell>
        </row>
        <row r="33">
          <cell r="F33">
            <v>7</v>
          </cell>
        </row>
        <row r="34">
          <cell r="F34">
            <v>5.92</v>
          </cell>
        </row>
        <row r="35">
          <cell r="F35">
            <v>5.21</v>
          </cell>
        </row>
        <row r="36">
          <cell r="F36">
            <v>4.51</v>
          </cell>
        </row>
        <row r="37">
          <cell r="F37">
            <v>3.83</v>
          </cell>
        </row>
        <row r="38">
          <cell r="F38">
            <v>3.22</v>
          </cell>
        </row>
        <row r="39">
          <cell r="F39">
            <v>2.69</v>
          </cell>
        </row>
        <row r="40">
          <cell r="F40">
            <v>2.2799999999999998</v>
          </cell>
        </row>
        <row r="41">
          <cell r="F41">
            <v>1.93</v>
          </cell>
        </row>
        <row r="42">
          <cell r="F42">
            <v>1.65</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13"/>
  </sheetPr>
  <dimension ref="A1:J100"/>
  <sheetViews>
    <sheetView showGridLines="0" topLeftCell="A58" zoomScale="75" zoomScaleNormal="75" workbookViewId="0">
      <selection activeCell="D62" sqref="D62"/>
    </sheetView>
  </sheetViews>
  <sheetFormatPr baseColWidth="10" defaultRowHeight="12.75" x14ac:dyDescent="0.2"/>
  <cols>
    <col min="1" max="1" width="4.42578125" customWidth="1"/>
    <col min="2" max="2" width="9.85546875" customWidth="1"/>
    <col min="3" max="3" width="14.140625" customWidth="1"/>
    <col min="4" max="4" width="16.140625" customWidth="1"/>
    <col min="5" max="6" width="13.42578125" customWidth="1"/>
    <col min="7" max="8" width="14.7109375" customWidth="1"/>
  </cols>
  <sheetData>
    <row r="1" spans="1:10" ht="18" x14ac:dyDescent="0.25">
      <c r="A1" s="158"/>
      <c r="B1" s="158"/>
      <c r="C1" s="158"/>
      <c r="D1" s="158"/>
      <c r="E1" s="158"/>
      <c r="F1" s="158"/>
      <c r="H1" s="1"/>
    </row>
    <row r="2" spans="1:10" ht="60" customHeight="1" thickBot="1" x14ac:dyDescent="0.35">
      <c r="A2" s="2"/>
      <c r="B2" s="3"/>
      <c r="C2" s="3"/>
      <c r="D2" s="3"/>
      <c r="E2" s="3"/>
      <c r="F2" s="3"/>
      <c r="G2" s="3"/>
      <c r="H2" s="3"/>
      <c r="I2" s="4"/>
    </row>
    <row r="3" spans="1:10" ht="26.25" customHeight="1" thickTop="1" x14ac:dyDescent="0.3">
      <c r="A3" s="159" t="s">
        <v>0</v>
      </c>
      <c r="B3" s="159"/>
      <c r="C3" s="159"/>
      <c r="D3" s="159"/>
      <c r="E3" s="159"/>
      <c r="F3" s="159"/>
      <c r="G3" s="159"/>
      <c r="H3" s="159"/>
      <c r="I3" s="5"/>
    </row>
    <row r="4" spans="1:10" ht="18.75" customHeight="1" x14ac:dyDescent="0.3">
      <c r="A4" s="5" t="s">
        <v>1</v>
      </c>
      <c r="B4" s="5"/>
      <c r="C4" s="5"/>
      <c r="D4" s="5"/>
      <c r="E4" s="5"/>
      <c r="F4" s="5"/>
      <c r="G4" s="5"/>
      <c r="H4" s="5"/>
      <c r="I4" s="5"/>
    </row>
    <row r="5" spans="1:10" ht="18.75" customHeight="1" x14ac:dyDescent="0.3">
      <c r="A5" s="174" t="s">
        <v>179</v>
      </c>
      <c r="B5" s="174"/>
      <c r="C5" s="174"/>
      <c r="D5" s="174"/>
      <c r="E5" s="174"/>
      <c r="F5" s="174"/>
      <c r="G5" s="174"/>
      <c r="H5" s="174"/>
      <c r="I5" s="142"/>
    </row>
    <row r="6" spans="1:10" ht="16.5" customHeight="1" x14ac:dyDescent="0.3">
      <c r="A6" s="5"/>
      <c r="B6" s="5"/>
      <c r="C6" s="5"/>
      <c r="D6" s="5"/>
      <c r="E6" s="5"/>
      <c r="F6" s="5"/>
      <c r="G6" s="5"/>
      <c r="H6" s="5"/>
      <c r="I6" s="5"/>
    </row>
    <row r="7" spans="1:10" ht="15" x14ac:dyDescent="0.2">
      <c r="A7" s="152"/>
      <c r="B7" s="152"/>
      <c r="C7" s="152"/>
      <c r="D7" s="152"/>
      <c r="E7" s="152"/>
      <c r="F7" s="152"/>
      <c r="G7" s="152"/>
      <c r="H7" s="152"/>
      <c r="I7" s="6"/>
    </row>
    <row r="8" spans="1:10" ht="15" customHeight="1" x14ac:dyDescent="0.25">
      <c r="A8" s="7" t="s">
        <v>2</v>
      </c>
      <c r="B8" s="7"/>
      <c r="C8" s="8"/>
      <c r="D8" s="8"/>
      <c r="E8" s="8"/>
      <c r="F8" s="8"/>
      <c r="G8" s="8"/>
      <c r="H8" s="8"/>
      <c r="I8" s="8"/>
    </row>
    <row r="9" spans="1:10" ht="13.5" thickBot="1" x14ac:dyDescent="0.25">
      <c r="A9" s="9"/>
      <c r="B9" s="9"/>
      <c r="C9" s="9"/>
      <c r="D9" s="9"/>
      <c r="E9" s="9"/>
      <c r="F9" s="9"/>
      <c r="G9" s="9"/>
      <c r="H9" s="9"/>
      <c r="I9" s="9"/>
    </row>
    <row r="10" spans="1:10" ht="15" customHeight="1" x14ac:dyDescent="0.2">
      <c r="A10" s="160" t="s">
        <v>3</v>
      </c>
      <c r="B10" s="161"/>
      <c r="C10" s="164" t="s">
        <v>4</v>
      </c>
      <c r="D10" s="165"/>
      <c r="E10" s="168" t="s">
        <v>5</v>
      </c>
      <c r="F10" s="169"/>
      <c r="G10" s="170" t="s">
        <v>6</v>
      </c>
      <c r="H10" s="171"/>
      <c r="I10" s="10"/>
    </row>
    <row r="11" spans="1:10" ht="12.75" customHeight="1" x14ac:dyDescent="0.2">
      <c r="A11" s="162"/>
      <c r="B11" s="163"/>
      <c r="C11" s="166"/>
      <c r="D11" s="167"/>
      <c r="E11" s="11" t="s">
        <v>7</v>
      </c>
      <c r="F11" s="12" t="s">
        <v>8</v>
      </c>
      <c r="G11" s="13" t="s">
        <v>7</v>
      </c>
      <c r="H11" s="14" t="s">
        <v>8</v>
      </c>
      <c r="I11" s="10"/>
    </row>
    <row r="12" spans="1:10" ht="12.75" customHeight="1" x14ac:dyDescent="0.2">
      <c r="A12" s="15"/>
      <c r="B12" s="16"/>
      <c r="C12" s="17" t="s">
        <v>9</v>
      </c>
      <c r="D12" s="18" t="s">
        <v>10</v>
      </c>
      <c r="E12" s="17" t="s">
        <v>11</v>
      </c>
      <c r="F12" s="18" t="s">
        <v>11</v>
      </c>
      <c r="G12" s="17" t="s">
        <v>12</v>
      </c>
      <c r="H12" s="19" t="s">
        <v>12</v>
      </c>
      <c r="I12" s="20"/>
    </row>
    <row r="13" spans="1:10" x14ac:dyDescent="0.2">
      <c r="A13" s="21" t="s">
        <v>13</v>
      </c>
      <c r="B13" s="22"/>
      <c r="C13" s="23">
        <v>0</v>
      </c>
      <c r="D13" s="24">
        <v>5000</v>
      </c>
      <c r="E13" s="25">
        <v>2.1779999999999999</v>
      </c>
      <c r="F13" s="26">
        <v>2.5264799999999998</v>
      </c>
      <c r="G13" s="27">
        <v>14.52</v>
      </c>
      <c r="H13" s="28">
        <v>16.8432</v>
      </c>
      <c r="I13" s="29"/>
      <c r="J13" s="141"/>
    </row>
    <row r="14" spans="1:10" x14ac:dyDescent="0.2">
      <c r="A14" s="21" t="s">
        <v>14</v>
      </c>
      <c r="B14" s="22"/>
      <c r="C14" s="30">
        <v>5001</v>
      </c>
      <c r="D14" s="31">
        <v>10000</v>
      </c>
      <c r="E14" s="25">
        <v>1.831</v>
      </c>
      <c r="F14" s="32">
        <v>2.1239599999999998</v>
      </c>
      <c r="G14" s="33">
        <v>39.14</v>
      </c>
      <c r="H14" s="34">
        <v>45.4024</v>
      </c>
      <c r="I14" s="29"/>
      <c r="J14" s="141"/>
    </row>
    <row r="15" spans="1:10" x14ac:dyDescent="0.2">
      <c r="A15" s="21" t="s">
        <v>15</v>
      </c>
      <c r="B15" s="22"/>
      <c r="C15" s="30">
        <v>10001</v>
      </c>
      <c r="D15" s="31">
        <v>15000</v>
      </c>
      <c r="E15" s="25">
        <v>1.7609999999999999</v>
      </c>
      <c r="F15" s="32">
        <v>2.0427599999999999</v>
      </c>
      <c r="G15" s="33">
        <v>50.93</v>
      </c>
      <c r="H15" s="34">
        <v>59.078800000000001</v>
      </c>
      <c r="I15" s="29"/>
      <c r="J15" s="141"/>
    </row>
    <row r="16" spans="1:10" x14ac:dyDescent="0.2">
      <c r="A16" s="21" t="s">
        <v>16</v>
      </c>
      <c r="B16" s="22"/>
      <c r="C16" s="30">
        <v>15001</v>
      </c>
      <c r="D16" s="31">
        <v>20000</v>
      </c>
      <c r="E16" s="25">
        <v>1.712</v>
      </c>
      <c r="F16" s="32">
        <v>1.9859199999999999</v>
      </c>
      <c r="G16" s="33">
        <v>61.9</v>
      </c>
      <c r="H16" s="34">
        <v>71.804000000000002</v>
      </c>
      <c r="I16" s="29"/>
      <c r="J16" s="141"/>
    </row>
    <row r="17" spans="1:10" x14ac:dyDescent="0.2">
      <c r="A17" s="21" t="s">
        <v>17</v>
      </c>
      <c r="B17" s="22"/>
      <c r="C17" s="30">
        <v>20001</v>
      </c>
      <c r="D17" s="31">
        <v>30000</v>
      </c>
      <c r="E17" s="25">
        <v>1.6870000000000001</v>
      </c>
      <c r="F17" s="32">
        <v>1.95692</v>
      </c>
      <c r="G17" s="33">
        <v>71.900000000000006</v>
      </c>
      <c r="H17" s="34">
        <v>83.403999999999996</v>
      </c>
      <c r="I17" s="29"/>
      <c r="J17" s="141"/>
    </row>
    <row r="18" spans="1:10" x14ac:dyDescent="0.2">
      <c r="A18" s="21" t="s">
        <v>18</v>
      </c>
      <c r="B18" s="22"/>
      <c r="C18" s="30">
        <v>30001</v>
      </c>
      <c r="D18" s="31">
        <v>40000</v>
      </c>
      <c r="E18" s="25">
        <v>1.6559999999999999</v>
      </c>
      <c r="F18" s="32">
        <v>1.92096</v>
      </c>
      <c r="G18" s="33">
        <v>84.78</v>
      </c>
      <c r="H18" s="34">
        <v>98.344800000000006</v>
      </c>
      <c r="I18" s="29"/>
      <c r="J18" s="141"/>
    </row>
    <row r="19" spans="1:10" x14ac:dyDescent="0.2">
      <c r="A19" s="21" t="s">
        <v>19</v>
      </c>
      <c r="B19" s="22"/>
      <c r="C19" s="30">
        <v>40001</v>
      </c>
      <c r="D19" s="31">
        <v>50000</v>
      </c>
      <c r="E19" s="25">
        <v>1.6140000000000001</v>
      </c>
      <c r="F19" s="32">
        <v>1.8722399999999999</v>
      </c>
      <c r="G19" s="33">
        <v>104.4</v>
      </c>
      <c r="H19" s="34">
        <v>121.104</v>
      </c>
      <c r="I19" s="29"/>
      <c r="J19" s="141"/>
    </row>
    <row r="20" spans="1:10" x14ac:dyDescent="0.2">
      <c r="A20" s="21" t="s">
        <v>20</v>
      </c>
      <c r="B20" s="22"/>
      <c r="C20" s="30">
        <v>50001</v>
      </c>
      <c r="D20" s="31">
        <v>60000</v>
      </c>
      <c r="E20" s="25">
        <v>1.58</v>
      </c>
      <c r="F20" s="32">
        <v>1.8328</v>
      </c>
      <c r="G20" s="33">
        <v>123.87</v>
      </c>
      <c r="H20" s="34">
        <v>143.6892</v>
      </c>
      <c r="I20" s="29"/>
      <c r="J20" s="141"/>
    </row>
    <row r="21" spans="1:10" x14ac:dyDescent="0.2">
      <c r="A21" s="21" t="s">
        <v>21</v>
      </c>
      <c r="B21" s="22"/>
      <c r="C21" s="30">
        <v>60001</v>
      </c>
      <c r="D21" s="31">
        <v>70000</v>
      </c>
      <c r="E21" s="25">
        <v>1.5489999999999999</v>
      </c>
      <c r="F21" s="32">
        <v>1.79684</v>
      </c>
      <c r="G21" s="33">
        <v>144.28</v>
      </c>
      <c r="H21" s="34">
        <v>167.3648</v>
      </c>
      <c r="I21" s="29"/>
      <c r="J21" s="141"/>
    </row>
    <row r="22" spans="1:10" x14ac:dyDescent="0.2">
      <c r="A22" s="21" t="s">
        <v>22</v>
      </c>
      <c r="B22" s="22"/>
      <c r="C22" s="30">
        <v>70001</v>
      </c>
      <c r="D22" s="31">
        <v>80000</v>
      </c>
      <c r="E22" s="25">
        <v>1.5229999999999999</v>
      </c>
      <c r="F22" s="32">
        <v>1.76668</v>
      </c>
      <c r="G22" s="33">
        <v>164.57</v>
      </c>
      <c r="H22" s="34">
        <v>190.90119999999999</v>
      </c>
      <c r="I22" s="29"/>
      <c r="J22" s="141"/>
    </row>
    <row r="23" spans="1:10" x14ac:dyDescent="0.2">
      <c r="A23" s="21" t="s">
        <v>23</v>
      </c>
      <c r="B23" s="22"/>
      <c r="C23" s="30">
        <v>80001</v>
      </c>
      <c r="D23" s="31">
        <v>90000</v>
      </c>
      <c r="E23" s="25">
        <v>1.4990000000000001</v>
      </c>
      <c r="F23" s="32">
        <v>1.7388399999999999</v>
      </c>
      <c r="G23" s="33">
        <v>185.34</v>
      </c>
      <c r="H23" s="34">
        <v>214.99440000000001</v>
      </c>
      <c r="I23" s="29"/>
      <c r="J23" s="141"/>
    </row>
    <row r="24" spans="1:10" x14ac:dyDescent="0.2">
      <c r="A24" s="21" t="s">
        <v>24</v>
      </c>
      <c r="B24" s="22"/>
      <c r="C24" s="30">
        <v>90001</v>
      </c>
      <c r="D24" s="31">
        <v>100000</v>
      </c>
      <c r="E24" s="25">
        <v>1.476</v>
      </c>
      <c r="F24" s="32">
        <v>1.7121599999999999</v>
      </c>
      <c r="G24" s="33">
        <v>206.95</v>
      </c>
      <c r="H24" s="34">
        <v>240.06200000000001</v>
      </c>
      <c r="I24" s="29"/>
      <c r="J24" s="141"/>
    </row>
    <row r="25" spans="1:10" x14ac:dyDescent="0.2">
      <c r="A25" s="21" t="s">
        <v>25</v>
      </c>
      <c r="B25" s="22"/>
      <c r="C25" s="30">
        <v>100001</v>
      </c>
      <c r="D25" s="31">
        <v>300000</v>
      </c>
      <c r="E25" s="25">
        <v>1.403</v>
      </c>
      <c r="F25" s="32">
        <v>1.62748</v>
      </c>
      <c r="G25" s="33">
        <v>290.24</v>
      </c>
      <c r="H25" s="34">
        <v>336.67840000000001</v>
      </c>
      <c r="I25" s="29"/>
      <c r="J25" s="141"/>
    </row>
    <row r="26" spans="1:10" x14ac:dyDescent="0.2">
      <c r="A26" s="21" t="s">
        <v>26</v>
      </c>
      <c r="B26" s="22"/>
      <c r="C26" s="30">
        <v>300001</v>
      </c>
      <c r="D26" s="31">
        <v>500000</v>
      </c>
      <c r="E26" s="25">
        <v>1.23</v>
      </c>
      <c r="F26" s="32">
        <v>1.4268000000000001</v>
      </c>
      <c r="G26" s="33">
        <v>815.79</v>
      </c>
      <c r="H26" s="34">
        <v>946.31640000000004</v>
      </c>
      <c r="I26" s="29"/>
      <c r="J26" s="141"/>
    </row>
    <row r="27" spans="1:10" x14ac:dyDescent="0.2">
      <c r="A27" s="21" t="s">
        <v>27</v>
      </c>
      <c r="B27" s="22"/>
      <c r="C27" s="30">
        <v>500001</v>
      </c>
      <c r="D27" s="31">
        <v>700000</v>
      </c>
      <c r="E27" s="25">
        <v>1.1479999999999999</v>
      </c>
      <c r="F27" s="32">
        <v>1.33168</v>
      </c>
      <c r="G27" s="33">
        <v>1230.5899999999999</v>
      </c>
      <c r="H27" s="34">
        <v>1427.4844000000001</v>
      </c>
      <c r="I27" s="29"/>
      <c r="J27" s="141"/>
    </row>
    <row r="28" spans="1:10" x14ac:dyDescent="0.2">
      <c r="A28" s="21" t="s">
        <v>28</v>
      </c>
      <c r="B28" s="22"/>
      <c r="C28" s="30">
        <v>700001</v>
      </c>
      <c r="D28" s="31">
        <v>900000</v>
      </c>
      <c r="E28" s="25">
        <v>1.071</v>
      </c>
      <c r="F28" s="32">
        <v>1.2423599999999999</v>
      </c>
      <c r="G28" s="33">
        <v>1769.56</v>
      </c>
      <c r="H28" s="34">
        <v>2052.6896000000002</v>
      </c>
      <c r="I28" s="29"/>
      <c r="J28" s="141"/>
    </row>
    <row r="29" spans="1:10" x14ac:dyDescent="0.2">
      <c r="A29" s="21" t="s">
        <v>29</v>
      </c>
      <c r="B29" s="22"/>
      <c r="C29" s="30">
        <v>900001</v>
      </c>
      <c r="D29" s="31">
        <v>1100000</v>
      </c>
      <c r="E29" s="25">
        <v>1.012</v>
      </c>
      <c r="F29" s="32">
        <v>1.1739200000000001</v>
      </c>
      <c r="G29" s="33">
        <v>2310.37</v>
      </c>
      <c r="H29" s="34">
        <v>2680.0291999999999</v>
      </c>
      <c r="I29" s="29"/>
      <c r="J29" s="141"/>
    </row>
    <row r="30" spans="1:10" x14ac:dyDescent="0.2">
      <c r="A30" s="21" t="s">
        <v>30</v>
      </c>
      <c r="B30" s="22"/>
      <c r="C30" s="30">
        <v>1100001</v>
      </c>
      <c r="D30" s="31">
        <v>1300000</v>
      </c>
      <c r="E30" s="25">
        <v>0.96499999999999997</v>
      </c>
      <c r="F30" s="32">
        <v>1.1194</v>
      </c>
      <c r="G30" s="33">
        <v>2826.6</v>
      </c>
      <c r="H30" s="34">
        <v>3278.8560000000002</v>
      </c>
      <c r="I30" s="29"/>
      <c r="J30" s="141"/>
    </row>
    <row r="31" spans="1:10" x14ac:dyDescent="0.2">
      <c r="A31" s="21" t="s">
        <v>31</v>
      </c>
      <c r="B31" s="22"/>
      <c r="C31" s="30">
        <v>1300001</v>
      </c>
      <c r="D31" s="31">
        <v>1500000</v>
      </c>
      <c r="E31" s="25">
        <v>0.92500000000000004</v>
      </c>
      <c r="F31" s="32">
        <v>1.073</v>
      </c>
      <c r="G31" s="33">
        <v>3347.11</v>
      </c>
      <c r="H31" s="34">
        <v>3882.6475999999998</v>
      </c>
      <c r="I31" s="29"/>
      <c r="J31" s="141"/>
    </row>
    <row r="32" spans="1:10" ht="13.5" thickBot="1" x14ac:dyDescent="0.25">
      <c r="A32" s="35" t="s">
        <v>32</v>
      </c>
      <c r="B32" s="36"/>
      <c r="C32" s="37" t="s">
        <v>178</v>
      </c>
      <c r="D32" s="38">
        <v>1500000</v>
      </c>
      <c r="E32" s="39">
        <v>0.82599999999999996</v>
      </c>
      <c r="F32" s="40">
        <v>0.95816000000000001</v>
      </c>
      <c r="G32" s="41">
        <v>4833.54</v>
      </c>
      <c r="H32" s="42">
        <v>5606.9063999999998</v>
      </c>
      <c r="I32" s="29"/>
      <c r="J32" s="141"/>
    </row>
    <row r="33" spans="1:9" x14ac:dyDescent="0.2">
      <c r="A33" s="22"/>
      <c r="B33" s="22"/>
      <c r="C33" s="43"/>
      <c r="D33" s="43"/>
      <c r="E33" s="44"/>
      <c r="F33" s="45"/>
      <c r="G33" s="46"/>
      <c r="H33" s="29"/>
      <c r="I33" s="29"/>
    </row>
    <row r="34" spans="1:9" x14ac:dyDescent="0.2">
      <c r="A34" s="22"/>
      <c r="B34" s="22"/>
      <c r="C34" s="43"/>
      <c r="D34" s="43"/>
      <c r="E34" s="44"/>
      <c r="F34" s="45"/>
      <c r="G34" s="46"/>
      <c r="H34" s="29"/>
      <c r="I34" s="29"/>
    </row>
    <row r="35" spans="1:9" ht="40.5" customHeight="1" x14ac:dyDescent="0.2">
      <c r="A35" s="47" t="s">
        <v>33</v>
      </c>
      <c r="B35" s="172" t="s">
        <v>34</v>
      </c>
      <c r="C35" s="172"/>
      <c r="D35" s="172"/>
      <c r="E35" s="172"/>
      <c r="F35" s="172"/>
      <c r="G35" s="172"/>
      <c r="H35" s="172"/>
      <c r="I35" s="48"/>
    </row>
    <row r="37" spans="1:9" ht="25.5" customHeight="1" x14ac:dyDescent="0.2">
      <c r="A37" s="47" t="s">
        <v>35</v>
      </c>
      <c r="B37" s="172" t="s">
        <v>36</v>
      </c>
      <c r="C37" s="172"/>
      <c r="D37" s="172"/>
      <c r="E37" s="172"/>
      <c r="F37" s="172"/>
      <c r="G37" s="172"/>
      <c r="H37" s="172"/>
      <c r="I37" s="48"/>
    </row>
    <row r="38" spans="1:9" ht="11.25" customHeight="1" x14ac:dyDescent="0.2"/>
    <row r="39" spans="1:9" ht="34.5" customHeight="1" x14ac:dyDescent="0.2"/>
    <row r="40" spans="1:9" ht="20.25" x14ac:dyDescent="0.3">
      <c r="A40" s="159" t="s">
        <v>37</v>
      </c>
      <c r="B40" s="159"/>
      <c r="C40" s="159"/>
      <c r="D40" s="159"/>
      <c r="E40" s="159"/>
      <c r="F40" s="159"/>
      <c r="G40" s="159"/>
      <c r="H40" s="159"/>
      <c r="I40" s="5"/>
    </row>
    <row r="42" spans="1:9" ht="27" customHeight="1" x14ac:dyDescent="0.2">
      <c r="A42" s="173" t="s">
        <v>38</v>
      </c>
      <c r="B42" s="173"/>
      <c r="C42" s="173"/>
      <c r="D42" s="173"/>
      <c r="E42" s="173"/>
      <c r="F42" s="173"/>
      <c r="G42" s="173"/>
      <c r="H42" s="173"/>
      <c r="I42" s="49"/>
    </row>
    <row r="43" spans="1:9" ht="12.75" customHeight="1" x14ac:dyDescent="0.2"/>
    <row r="44" spans="1:9" ht="12.75" customHeight="1" x14ac:dyDescent="0.2">
      <c r="A44" s="50" t="s">
        <v>39</v>
      </c>
    </row>
    <row r="45" spans="1:9" ht="12.75" customHeight="1" x14ac:dyDescent="0.2">
      <c r="A45" s="50"/>
    </row>
    <row r="46" spans="1:9" ht="12.75" customHeight="1" x14ac:dyDescent="0.2">
      <c r="E46" s="51" t="s">
        <v>7</v>
      </c>
      <c r="F46" s="50"/>
      <c r="G46" s="51" t="s">
        <v>8</v>
      </c>
    </row>
    <row r="47" spans="1:9" ht="12.75" customHeight="1" x14ac:dyDescent="0.2">
      <c r="A47" s="50" t="s">
        <v>40</v>
      </c>
    </row>
    <row r="48" spans="1:9" ht="12.75" customHeight="1" x14ac:dyDescent="0.2">
      <c r="A48" s="50" t="s">
        <v>41</v>
      </c>
      <c r="E48" s="50">
        <v>0.61</v>
      </c>
      <c r="F48" s="50" t="s">
        <v>11</v>
      </c>
      <c r="G48" s="50">
        <v>0.72599999999999998</v>
      </c>
      <c r="H48" s="50" t="s">
        <v>11</v>
      </c>
      <c r="I48" s="50"/>
    </row>
    <row r="49" spans="1:9" ht="12.75" customHeight="1" x14ac:dyDescent="0.2">
      <c r="A49" s="50" t="s">
        <v>42</v>
      </c>
      <c r="E49" s="50">
        <v>0.27</v>
      </c>
      <c r="F49" s="50" t="s">
        <v>11</v>
      </c>
      <c r="G49" s="50">
        <v>0.32100000000000001</v>
      </c>
      <c r="H49" s="50" t="s">
        <v>11</v>
      </c>
      <c r="I49" s="50"/>
    </row>
    <row r="50" spans="1:9" ht="12.75" customHeight="1" x14ac:dyDescent="0.2">
      <c r="A50" s="50"/>
      <c r="E50" s="50"/>
      <c r="F50" s="50"/>
      <c r="G50" s="50"/>
      <c r="H50" s="50"/>
      <c r="I50" s="50"/>
    </row>
    <row r="51" spans="1:9" ht="12.75" customHeight="1" x14ac:dyDescent="0.2">
      <c r="A51" s="50" t="s">
        <v>43</v>
      </c>
      <c r="E51" s="50">
        <v>0.03</v>
      </c>
      <c r="F51" s="50" t="s">
        <v>11</v>
      </c>
      <c r="G51" s="50">
        <v>3.5999999999999997E-2</v>
      </c>
      <c r="H51" s="50" t="s">
        <v>11</v>
      </c>
      <c r="I51" s="50"/>
    </row>
    <row r="52" spans="1:9" ht="12.75" customHeight="1" x14ac:dyDescent="0.2">
      <c r="A52" s="50"/>
      <c r="E52" s="50"/>
      <c r="F52" s="50"/>
      <c r="G52" s="50"/>
      <c r="H52" s="50"/>
      <c r="I52" s="50"/>
    </row>
    <row r="54" spans="1:9" ht="20.25" x14ac:dyDescent="0.3">
      <c r="A54" s="159" t="s">
        <v>44</v>
      </c>
      <c r="B54" s="159"/>
      <c r="C54" s="159"/>
      <c r="D54" s="159"/>
      <c r="E54" s="159"/>
      <c r="F54" s="159"/>
      <c r="G54" s="159"/>
      <c r="H54" s="159"/>
      <c r="I54" s="5"/>
    </row>
    <row r="56" spans="1:9" ht="28.5" customHeight="1" x14ac:dyDescent="0.2">
      <c r="A56" s="157" t="s">
        <v>180</v>
      </c>
      <c r="B56" s="157"/>
      <c r="C56" s="157"/>
      <c r="D56" s="157"/>
      <c r="E56" s="157"/>
      <c r="F56" s="157"/>
      <c r="G56" s="157"/>
      <c r="H56" s="157"/>
      <c r="I56" s="52"/>
    </row>
    <row r="57" spans="1:9" ht="22.5" customHeight="1" x14ac:dyDescent="0.2"/>
    <row r="58" spans="1:9" ht="18" customHeight="1" x14ac:dyDescent="0.2">
      <c r="A58" s="152" t="s">
        <v>181</v>
      </c>
      <c r="B58" s="152"/>
      <c r="C58" s="152"/>
      <c r="D58" s="152"/>
      <c r="E58" s="152"/>
      <c r="F58" s="152"/>
      <c r="G58" s="152"/>
      <c r="H58" s="48"/>
      <c r="I58" s="48"/>
    </row>
    <row r="59" spans="1:9" ht="12.75" customHeight="1" x14ac:dyDescent="0.2">
      <c r="A59" s="6"/>
      <c r="B59" s="6"/>
      <c r="C59" s="6"/>
      <c r="D59" s="6"/>
      <c r="E59" s="6"/>
      <c r="F59" s="6"/>
      <c r="G59" s="6"/>
      <c r="H59" s="48"/>
      <c r="I59" s="48"/>
    </row>
    <row r="60" spans="1:9" ht="15" x14ac:dyDescent="0.25">
      <c r="A60" s="53" t="s">
        <v>45</v>
      </c>
      <c r="H60" t="s">
        <v>46</v>
      </c>
    </row>
    <row r="64" spans="1:9" x14ac:dyDescent="0.2">
      <c r="A64" t="s">
        <v>47</v>
      </c>
    </row>
    <row r="66" spans="1:7" x14ac:dyDescent="0.2">
      <c r="A66" t="s">
        <v>48</v>
      </c>
      <c r="E66" s="54"/>
    </row>
    <row r="67" spans="1:7" x14ac:dyDescent="0.2">
      <c r="A67" t="s">
        <v>49</v>
      </c>
      <c r="C67" t="s">
        <v>4</v>
      </c>
      <c r="E67" s="54">
        <v>18000</v>
      </c>
      <c r="F67" t="s">
        <v>50</v>
      </c>
    </row>
    <row r="69" spans="1:7" x14ac:dyDescent="0.2">
      <c r="C69" t="s">
        <v>51</v>
      </c>
      <c r="E69" t="s">
        <v>52</v>
      </c>
    </row>
    <row r="70" spans="1:7" x14ac:dyDescent="0.2">
      <c r="C70" t="s">
        <v>53</v>
      </c>
      <c r="E70" s="55">
        <f>E16</f>
        <v>1.712</v>
      </c>
      <c r="F70" t="s">
        <v>11</v>
      </c>
    </row>
    <row r="71" spans="1:7" x14ac:dyDescent="0.2">
      <c r="C71" t="s">
        <v>54</v>
      </c>
      <c r="E71" s="56">
        <f>G16</f>
        <v>61.9</v>
      </c>
      <c r="F71" t="s">
        <v>55</v>
      </c>
    </row>
    <row r="73" spans="1:7" x14ac:dyDescent="0.2">
      <c r="A73" t="s">
        <v>56</v>
      </c>
    </row>
    <row r="75" spans="1:7" ht="40.5" customHeight="1" x14ac:dyDescent="0.2">
      <c r="A75" s="153" t="s">
        <v>57</v>
      </c>
      <c r="B75" s="154"/>
      <c r="C75" s="57" t="s">
        <v>58</v>
      </c>
      <c r="D75" s="57" t="s">
        <v>59</v>
      </c>
      <c r="E75" s="57" t="s">
        <v>60</v>
      </c>
      <c r="F75" s="155" t="s">
        <v>61</v>
      </c>
      <c r="G75" s="156"/>
    </row>
    <row r="76" spans="1:7" ht="13.5" thickBot="1" x14ac:dyDescent="0.25">
      <c r="A76" s="58"/>
      <c r="B76" s="59"/>
      <c r="C76" s="60" t="s">
        <v>50</v>
      </c>
      <c r="D76" s="60" t="s">
        <v>11</v>
      </c>
      <c r="E76" s="60" t="s">
        <v>55</v>
      </c>
      <c r="F76" s="145" t="s">
        <v>55</v>
      </c>
      <c r="G76" s="146"/>
    </row>
    <row r="77" spans="1:7" ht="13.5" thickTop="1" x14ac:dyDescent="0.2">
      <c r="A77" s="61" t="s">
        <v>16</v>
      </c>
      <c r="B77" s="62"/>
      <c r="C77" s="63">
        <f>E67</f>
        <v>18000</v>
      </c>
      <c r="D77" s="64">
        <f>E70</f>
        <v>1.712</v>
      </c>
      <c r="E77" s="140">
        <f>E71</f>
        <v>61.9</v>
      </c>
      <c r="F77" s="147">
        <f>C77*D77/100+E77</f>
        <v>370.06</v>
      </c>
      <c r="G77" s="148"/>
    </row>
    <row r="81" spans="1:7" x14ac:dyDescent="0.2">
      <c r="A81" t="s">
        <v>62</v>
      </c>
    </row>
    <row r="83" spans="1:7" x14ac:dyDescent="0.2">
      <c r="A83" t="s">
        <v>48</v>
      </c>
    </row>
    <row r="84" spans="1:7" x14ac:dyDescent="0.2">
      <c r="A84" t="s">
        <v>49</v>
      </c>
      <c r="C84" t="s">
        <v>4</v>
      </c>
      <c r="E84" s="54">
        <v>120000</v>
      </c>
      <c r="F84" t="s">
        <v>50</v>
      </c>
    </row>
    <row r="86" spans="1:7" x14ac:dyDescent="0.2">
      <c r="C86" t="s">
        <v>63</v>
      </c>
      <c r="E86" t="s">
        <v>64</v>
      </c>
    </row>
    <row r="87" spans="1:7" x14ac:dyDescent="0.2">
      <c r="C87" t="s">
        <v>65</v>
      </c>
      <c r="E87" s="55">
        <f>E25</f>
        <v>1.403</v>
      </c>
      <c r="F87" t="s">
        <v>11</v>
      </c>
    </row>
    <row r="88" spans="1:7" x14ac:dyDescent="0.2">
      <c r="C88" t="s">
        <v>66</v>
      </c>
      <c r="E88" s="56">
        <f>G25</f>
        <v>290.24</v>
      </c>
      <c r="F88" t="s">
        <v>55</v>
      </c>
    </row>
    <row r="90" spans="1:7" x14ac:dyDescent="0.2">
      <c r="A90" t="s">
        <v>56</v>
      </c>
    </row>
    <row r="92" spans="1:7" ht="40.5" customHeight="1" x14ac:dyDescent="0.2">
      <c r="A92" s="153" t="s">
        <v>57</v>
      </c>
      <c r="B92" s="154"/>
      <c r="C92" s="57" t="s">
        <v>58</v>
      </c>
      <c r="D92" s="57" t="s">
        <v>59</v>
      </c>
      <c r="E92" s="57" t="s">
        <v>60</v>
      </c>
      <c r="F92" s="155" t="s">
        <v>61</v>
      </c>
      <c r="G92" s="156"/>
    </row>
    <row r="93" spans="1:7" ht="13.5" thickBot="1" x14ac:dyDescent="0.25">
      <c r="A93" s="58"/>
      <c r="B93" s="59"/>
      <c r="C93" s="60" t="s">
        <v>50</v>
      </c>
      <c r="D93" s="60" t="s">
        <v>11</v>
      </c>
      <c r="E93" s="60" t="s">
        <v>55</v>
      </c>
      <c r="F93" s="145" t="s">
        <v>55</v>
      </c>
      <c r="G93" s="146"/>
    </row>
    <row r="94" spans="1:7" ht="13.5" thickTop="1" x14ac:dyDescent="0.2">
      <c r="A94" s="61" t="s">
        <v>25</v>
      </c>
      <c r="B94" s="62"/>
      <c r="C94" s="63">
        <f>E84</f>
        <v>120000</v>
      </c>
      <c r="D94" s="64">
        <f>E87</f>
        <v>1.403</v>
      </c>
      <c r="E94" s="140">
        <f>E88</f>
        <v>290.24</v>
      </c>
      <c r="F94" s="147">
        <f>C94*D94/100+E94</f>
        <v>1973.84</v>
      </c>
      <c r="G94" s="148"/>
    </row>
    <row r="95" spans="1:7" x14ac:dyDescent="0.2">
      <c r="A95" s="9"/>
      <c r="B95" s="65"/>
      <c r="C95" s="66"/>
      <c r="D95" s="67"/>
      <c r="E95" s="68"/>
      <c r="F95" s="68"/>
      <c r="G95" s="68"/>
    </row>
    <row r="96" spans="1:7" x14ac:dyDescent="0.2">
      <c r="A96" s="9"/>
      <c r="B96" s="65"/>
      <c r="C96" s="66"/>
      <c r="D96" s="67"/>
      <c r="E96" s="68"/>
      <c r="F96" s="68"/>
      <c r="G96" s="68"/>
    </row>
    <row r="97" spans="1:9" x14ac:dyDescent="0.2">
      <c r="A97" s="9"/>
      <c r="B97" s="65"/>
      <c r="C97" s="65"/>
      <c r="D97" s="67"/>
      <c r="E97" s="69"/>
      <c r="F97" s="70"/>
      <c r="G97" s="70"/>
    </row>
    <row r="98" spans="1:9" ht="53.25" customHeight="1" x14ac:dyDescent="0.2">
      <c r="A98" s="149" t="s">
        <v>67</v>
      </c>
      <c r="B98" s="150"/>
      <c r="C98" s="150"/>
      <c r="D98" s="150"/>
      <c r="E98" s="150"/>
      <c r="F98" s="150"/>
      <c r="G98" s="150"/>
    </row>
    <row r="100" spans="1:9" ht="25.5" customHeight="1" x14ac:dyDescent="0.2">
      <c r="A100" s="151" t="s">
        <v>68</v>
      </c>
      <c r="B100" s="151"/>
      <c r="C100" s="151"/>
      <c r="D100" s="151"/>
      <c r="E100" s="151"/>
      <c r="F100" s="151"/>
      <c r="G100" s="151"/>
      <c r="H100" s="151"/>
      <c r="I100" s="71"/>
    </row>
  </sheetData>
  <mergeCells count="25">
    <mergeCell ref="A56:H56"/>
    <mergeCell ref="A1:F1"/>
    <mergeCell ref="A3:H3"/>
    <mergeCell ref="A7:H7"/>
    <mergeCell ref="A10:B11"/>
    <mergeCell ref="C10:D11"/>
    <mergeCell ref="E10:F10"/>
    <mergeCell ref="G10:H10"/>
    <mergeCell ref="B35:H35"/>
    <mergeCell ref="B37:H37"/>
    <mergeCell ref="A40:H40"/>
    <mergeCell ref="A42:H42"/>
    <mergeCell ref="A54:H54"/>
    <mergeCell ref="A5:H5"/>
    <mergeCell ref="F93:G93"/>
    <mergeCell ref="F94:G94"/>
    <mergeCell ref="A98:G98"/>
    <mergeCell ref="A100:H100"/>
    <mergeCell ref="A58:G58"/>
    <mergeCell ref="A75:B75"/>
    <mergeCell ref="F75:G75"/>
    <mergeCell ref="F76:G76"/>
    <mergeCell ref="F77:G77"/>
    <mergeCell ref="A92:B92"/>
    <mergeCell ref="F92:G92"/>
  </mergeCells>
  <pageMargins left="0.78740157480314965" right="0.78740157480314965" top="0.59055118110236227" bottom="0.98425196850393704" header="0.51181102362204722" footer="0.51181102362204722"/>
  <pageSetup paperSize="9" scale="8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13"/>
  </sheetPr>
  <dimension ref="A1:H114"/>
  <sheetViews>
    <sheetView showGridLines="0" topLeftCell="A41" zoomScale="75" zoomScaleNormal="75" workbookViewId="0">
      <selection activeCell="D78" sqref="D78"/>
    </sheetView>
  </sheetViews>
  <sheetFormatPr baseColWidth="10" defaultRowHeight="12.75" x14ac:dyDescent="0.2"/>
  <cols>
    <col min="1" max="1" width="4.42578125" customWidth="1"/>
    <col min="2" max="2" width="9.85546875" customWidth="1"/>
    <col min="3" max="3" width="14.140625" customWidth="1"/>
    <col min="4" max="4" width="18.28515625" customWidth="1"/>
    <col min="5" max="5" width="13.42578125" customWidth="1"/>
    <col min="6" max="6" width="14.140625" customWidth="1"/>
    <col min="7" max="7" width="15.7109375" customWidth="1"/>
  </cols>
  <sheetData>
    <row r="1" spans="1:8" x14ac:dyDescent="0.2">
      <c r="G1" s="1"/>
    </row>
    <row r="2" spans="1:8" ht="66.75" customHeight="1" thickBot="1" x14ac:dyDescent="0.35">
      <c r="A2" s="2"/>
      <c r="B2" s="3"/>
      <c r="C2" s="3"/>
      <c r="D2" s="3"/>
      <c r="E2" s="3"/>
      <c r="F2" s="3"/>
      <c r="G2" s="3"/>
    </row>
    <row r="3" spans="1:8" ht="38.25" customHeight="1" thickTop="1" x14ac:dyDescent="0.3">
      <c r="A3" s="188" t="s">
        <v>69</v>
      </c>
      <c r="B3" s="188"/>
      <c r="C3" s="188"/>
      <c r="D3" s="188"/>
      <c r="E3" s="188"/>
      <c r="F3" s="188"/>
      <c r="G3" s="188"/>
      <c r="H3" s="139"/>
    </row>
    <row r="4" spans="1:8" ht="20.25" x14ac:dyDescent="0.3">
      <c r="A4" s="159" t="s">
        <v>1</v>
      </c>
      <c r="B4" s="159"/>
      <c r="C4" s="159"/>
      <c r="D4" s="159"/>
      <c r="E4" s="159"/>
      <c r="F4" s="159"/>
      <c r="G4" s="159"/>
    </row>
    <row r="5" spans="1:8" ht="15.75" x14ac:dyDescent="0.25">
      <c r="A5" s="174" t="s">
        <v>179</v>
      </c>
      <c r="B5" s="174"/>
      <c r="C5" s="174"/>
      <c r="D5" s="174"/>
      <c r="E5" s="174"/>
      <c r="F5" s="174"/>
      <c r="G5" s="174"/>
    </row>
    <row r="6" spans="1:8" ht="15" x14ac:dyDescent="0.2">
      <c r="A6" s="6"/>
      <c r="B6" s="6"/>
      <c r="C6" s="6"/>
      <c r="D6" s="6"/>
      <c r="E6" s="6"/>
      <c r="F6" s="6"/>
      <c r="G6" s="6"/>
    </row>
    <row r="7" spans="1:8" ht="15" x14ac:dyDescent="0.25">
      <c r="A7" s="7" t="s">
        <v>70</v>
      </c>
      <c r="B7" s="7"/>
      <c r="C7" s="7"/>
      <c r="D7" s="7"/>
      <c r="E7" s="8"/>
      <c r="F7" s="8"/>
      <c r="G7" s="8"/>
    </row>
    <row r="8" spans="1:8" ht="13.5" customHeight="1" thickBot="1" x14ac:dyDescent="0.25">
      <c r="A8" s="9"/>
      <c r="B8" s="9"/>
      <c r="C8" s="9"/>
      <c r="D8" s="9"/>
      <c r="E8" s="9"/>
      <c r="F8" s="9"/>
      <c r="G8" s="9"/>
    </row>
    <row r="9" spans="1:8" ht="31.5" customHeight="1" x14ac:dyDescent="0.2">
      <c r="A9" s="160" t="s">
        <v>71</v>
      </c>
      <c r="B9" s="189"/>
      <c r="C9" s="164" t="s">
        <v>4</v>
      </c>
      <c r="D9" s="190"/>
      <c r="E9" s="190"/>
      <c r="F9" s="165"/>
      <c r="G9" s="72" t="s">
        <v>72</v>
      </c>
    </row>
    <row r="10" spans="1:8" x14ac:dyDescent="0.2">
      <c r="A10" s="15"/>
      <c r="B10" s="16"/>
      <c r="C10" s="73"/>
      <c r="D10" s="16"/>
      <c r="E10" s="17" t="s">
        <v>9</v>
      </c>
      <c r="F10" s="18" t="s">
        <v>10</v>
      </c>
      <c r="G10" s="19" t="s">
        <v>11</v>
      </c>
    </row>
    <row r="11" spans="1:8" x14ac:dyDescent="0.2">
      <c r="A11" s="74" t="s">
        <v>73</v>
      </c>
      <c r="B11" s="75"/>
      <c r="C11" s="76" t="s">
        <v>74</v>
      </c>
      <c r="D11" s="77">
        <v>1500000</v>
      </c>
      <c r="E11" s="30">
        <v>1</v>
      </c>
      <c r="F11" s="24">
        <v>1500000</v>
      </c>
      <c r="G11" s="78">
        <v>0.38700000000000001</v>
      </c>
    </row>
    <row r="12" spans="1:8" x14ac:dyDescent="0.2">
      <c r="A12" s="21" t="s">
        <v>75</v>
      </c>
      <c r="B12" s="79"/>
      <c r="C12" s="76" t="s">
        <v>76</v>
      </c>
      <c r="D12" s="77">
        <v>500000</v>
      </c>
      <c r="E12" s="30">
        <v>1500001</v>
      </c>
      <c r="F12" s="31">
        <v>2000000</v>
      </c>
      <c r="G12" s="80">
        <v>0.30499999999999999</v>
      </c>
    </row>
    <row r="13" spans="1:8" x14ac:dyDescent="0.2">
      <c r="A13" s="21" t="s">
        <v>77</v>
      </c>
      <c r="B13" s="79"/>
      <c r="C13" s="76" t="s">
        <v>76</v>
      </c>
      <c r="D13" s="77">
        <v>1000000</v>
      </c>
      <c r="E13" s="30">
        <v>2000001</v>
      </c>
      <c r="F13" s="31">
        <v>3000000</v>
      </c>
      <c r="G13" s="80">
        <v>0.28000000000000003</v>
      </c>
    </row>
    <row r="14" spans="1:8" x14ac:dyDescent="0.2">
      <c r="A14" s="21" t="s">
        <v>78</v>
      </c>
      <c r="B14" s="79"/>
      <c r="C14" s="76" t="s">
        <v>76</v>
      </c>
      <c r="D14" s="77">
        <v>2000000</v>
      </c>
      <c r="E14" s="30">
        <v>3000001</v>
      </c>
      <c r="F14" s="31">
        <v>5000000</v>
      </c>
      <c r="G14" s="80">
        <v>0.251</v>
      </c>
    </row>
    <row r="15" spans="1:8" x14ac:dyDescent="0.2">
      <c r="A15" s="21" t="s">
        <v>79</v>
      </c>
      <c r="B15" s="79"/>
      <c r="C15" s="76" t="s">
        <v>76</v>
      </c>
      <c r="D15" s="77">
        <v>2000000</v>
      </c>
      <c r="E15" s="30">
        <v>5000001</v>
      </c>
      <c r="F15" s="31">
        <v>7000000</v>
      </c>
      <c r="G15" s="80">
        <v>0.23</v>
      </c>
    </row>
    <row r="16" spans="1:8" x14ac:dyDescent="0.2">
      <c r="A16" s="21" t="s">
        <v>80</v>
      </c>
      <c r="B16" s="79"/>
      <c r="C16" s="76" t="s">
        <v>76</v>
      </c>
      <c r="D16" s="77">
        <v>2000000</v>
      </c>
      <c r="E16" s="30">
        <v>7000001</v>
      </c>
      <c r="F16" s="31">
        <v>9000000</v>
      </c>
      <c r="G16" s="80">
        <v>0.217</v>
      </c>
    </row>
    <row r="17" spans="1:7" x14ac:dyDescent="0.2">
      <c r="A17" s="21" t="s">
        <v>81</v>
      </c>
      <c r="B17" s="79"/>
      <c r="C17" s="76" t="s">
        <v>76</v>
      </c>
      <c r="D17" s="77">
        <v>4000000</v>
      </c>
      <c r="E17" s="30">
        <v>9000001</v>
      </c>
      <c r="F17" s="31">
        <v>13000000</v>
      </c>
      <c r="G17" s="80">
        <v>0.20599999999999999</v>
      </c>
    </row>
    <row r="18" spans="1:7" x14ac:dyDescent="0.2">
      <c r="A18" s="21" t="s">
        <v>82</v>
      </c>
      <c r="B18" s="79"/>
      <c r="C18" s="76" t="s">
        <v>76</v>
      </c>
      <c r="D18" s="77">
        <v>5000000</v>
      </c>
      <c r="E18" s="30">
        <v>13000001</v>
      </c>
      <c r="F18" s="31">
        <v>18000000</v>
      </c>
      <c r="G18" s="80">
        <v>0.19500000000000001</v>
      </c>
    </row>
    <row r="19" spans="1:7" x14ac:dyDescent="0.2">
      <c r="A19" s="21" t="s">
        <v>83</v>
      </c>
      <c r="B19" s="79"/>
      <c r="C19" s="76" t="s">
        <v>76</v>
      </c>
      <c r="D19" s="77">
        <v>9000000</v>
      </c>
      <c r="E19" s="30">
        <v>18000001</v>
      </c>
      <c r="F19" s="31">
        <v>27000000</v>
      </c>
      <c r="G19" s="80">
        <v>0.187</v>
      </c>
    </row>
    <row r="20" spans="1:7" x14ac:dyDescent="0.2">
      <c r="A20" s="21" t="s">
        <v>84</v>
      </c>
      <c r="B20" s="79"/>
      <c r="C20" s="76" t="s">
        <v>76</v>
      </c>
      <c r="D20" s="77">
        <v>13000000</v>
      </c>
      <c r="E20" s="30">
        <v>27000001</v>
      </c>
      <c r="F20" s="31">
        <v>40000000</v>
      </c>
      <c r="G20" s="80">
        <v>0.18</v>
      </c>
    </row>
    <row r="21" spans="1:7" x14ac:dyDescent="0.2">
      <c r="A21" s="21" t="s">
        <v>85</v>
      </c>
      <c r="B21" s="79"/>
      <c r="C21" s="76" t="s">
        <v>76</v>
      </c>
      <c r="D21" s="77">
        <v>20000000</v>
      </c>
      <c r="E21" s="30">
        <v>40000001</v>
      </c>
      <c r="F21" s="31">
        <v>60000000</v>
      </c>
      <c r="G21" s="80">
        <v>0.17499999999999999</v>
      </c>
    </row>
    <row r="22" spans="1:7" ht="12.75" customHeight="1" x14ac:dyDescent="0.2">
      <c r="A22" s="21" t="s">
        <v>86</v>
      </c>
      <c r="B22" s="79"/>
      <c r="C22" s="76" t="s">
        <v>76</v>
      </c>
      <c r="D22" s="77">
        <v>40000000</v>
      </c>
      <c r="E22" s="30">
        <v>60000001</v>
      </c>
      <c r="F22" s="31">
        <v>100000000</v>
      </c>
      <c r="G22" s="80">
        <v>0.17100000000000001</v>
      </c>
    </row>
    <row r="23" spans="1:7" ht="12.75" customHeight="1" x14ac:dyDescent="0.2">
      <c r="A23" s="21" t="s">
        <v>87</v>
      </c>
      <c r="B23" s="79"/>
      <c r="C23" s="76" t="s">
        <v>76</v>
      </c>
      <c r="D23" s="77">
        <v>80000000</v>
      </c>
      <c r="E23" s="30">
        <v>100000001</v>
      </c>
      <c r="F23" s="31">
        <v>180000000</v>
      </c>
      <c r="G23" s="80">
        <v>0.16700000000000001</v>
      </c>
    </row>
    <row r="24" spans="1:7" x14ac:dyDescent="0.2">
      <c r="A24" s="21" t="s">
        <v>88</v>
      </c>
      <c r="B24" s="79"/>
      <c r="C24" s="76" t="s">
        <v>76</v>
      </c>
      <c r="D24" s="77">
        <v>220000000</v>
      </c>
      <c r="E24" s="30">
        <v>180000001</v>
      </c>
      <c r="F24" s="31">
        <v>400000000</v>
      </c>
      <c r="G24" s="80">
        <v>0.16400000000000001</v>
      </c>
    </row>
    <row r="25" spans="1:7" ht="13.5" thickBot="1" x14ac:dyDescent="0.25">
      <c r="A25" s="35" t="s">
        <v>89</v>
      </c>
      <c r="B25" s="81"/>
      <c r="C25" s="82" t="s">
        <v>76</v>
      </c>
      <c r="D25" s="83">
        <v>600000000</v>
      </c>
      <c r="E25" s="37">
        <v>400000001</v>
      </c>
      <c r="F25" s="38">
        <v>1000000000</v>
      </c>
      <c r="G25" s="84">
        <v>0.16200000000000001</v>
      </c>
    </row>
    <row r="26" spans="1:7" x14ac:dyDescent="0.2">
      <c r="A26" s="22"/>
      <c r="B26" s="22"/>
      <c r="C26" s="22"/>
      <c r="D26" s="77"/>
      <c r="E26" s="43"/>
      <c r="F26" s="43"/>
      <c r="G26" s="85"/>
    </row>
    <row r="27" spans="1:7" x14ac:dyDescent="0.2">
      <c r="A27" s="22"/>
      <c r="B27" s="22"/>
      <c r="C27" s="22"/>
      <c r="D27" s="77"/>
      <c r="E27" s="43"/>
      <c r="F27" s="43"/>
      <c r="G27" s="85"/>
    </row>
    <row r="28" spans="1:7" ht="15.75" customHeight="1" x14ac:dyDescent="0.25">
      <c r="A28" s="7" t="s">
        <v>90</v>
      </c>
      <c r="B28" s="22"/>
      <c r="C28" s="22"/>
      <c r="D28" s="77"/>
      <c r="E28" s="43"/>
      <c r="F28" s="43"/>
      <c r="G28" s="85"/>
    </row>
    <row r="29" spans="1:7" ht="13.5" customHeight="1" thickBot="1" x14ac:dyDescent="0.25">
      <c r="A29" s="86"/>
      <c r="B29" s="86"/>
      <c r="C29" s="86"/>
      <c r="D29" s="86"/>
      <c r="E29" s="87"/>
      <c r="F29" s="43"/>
      <c r="G29" s="88"/>
    </row>
    <row r="30" spans="1:7" ht="31.5" customHeight="1" x14ac:dyDescent="0.2">
      <c r="A30" s="160" t="s">
        <v>71</v>
      </c>
      <c r="B30" s="189"/>
      <c r="C30" s="164" t="s">
        <v>91</v>
      </c>
      <c r="D30" s="190"/>
      <c r="E30" s="190"/>
      <c r="F30" s="165"/>
      <c r="G30" s="72" t="s">
        <v>92</v>
      </c>
    </row>
    <row r="31" spans="1:7" x14ac:dyDescent="0.2">
      <c r="A31" s="15"/>
      <c r="B31" s="16"/>
      <c r="C31" s="73"/>
      <c r="D31" s="89"/>
      <c r="E31" s="90" t="s">
        <v>93</v>
      </c>
      <c r="F31" s="18" t="s">
        <v>94</v>
      </c>
      <c r="G31" s="19" t="s">
        <v>95</v>
      </c>
    </row>
    <row r="32" spans="1:7" x14ac:dyDescent="0.2">
      <c r="A32" s="91" t="s">
        <v>96</v>
      </c>
      <c r="B32" s="75"/>
      <c r="C32" s="76" t="s">
        <v>74</v>
      </c>
      <c r="D32" s="92">
        <v>787</v>
      </c>
      <c r="E32" s="43">
        <v>1</v>
      </c>
      <c r="F32" s="43">
        <v>787</v>
      </c>
      <c r="G32" s="93">
        <v>14.5</v>
      </c>
    </row>
    <row r="33" spans="1:7" x14ac:dyDescent="0.2">
      <c r="A33" s="94" t="s">
        <v>97</v>
      </c>
      <c r="B33" s="79"/>
      <c r="C33" s="76" t="s">
        <v>76</v>
      </c>
      <c r="D33" s="92">
        <v>238</v>
      </c>
      <c r="E33" s="43">
        <v>787</v>
      </c>
      <c r="F33" s="43">
        <v>1025</v>
      </c>
      <c r="G33" s="95">
        <v>10.98</v>
      </c>
    </row>
    <row r="34" spans="1:7" x14ac:dyDescent="0.2">
      <c r="A34" s="94" t="s">
        <v>98</v>
      </c>
      <c r="B34" s="79"/>
      <c r="C34" s="76" t="s">
        <v>76</v>
      </c>
      <c r="D34" s="92">
        <v>426</v>
      </c>
      <c r="E34" s="43">
        <v>1025</v>
      </c>
      <c r="F34" s="43">
        <v>1451</v>
      </c>
      <c r="G34" s="95">
        <v>10.08</v>
      </c>
    </row>
    <row r="35" spans="1:7" x14ac:dyDescent="0.2">
      <c r="A35" s="94" t="s">
        <v>99</v>
      </c>
      <c r="B35" s="79"/>
      <c r="C35" s="76" t="s">
        <v>76</v>
      </c>
      <c r="D35" s="92">
        <v>797</v>
      </c>
      <c r="E35" s="43">
        <v>1451</v>
      </c>
      <c r="F35" s="43">
        <v>2248</v>
      </c>
      <c r="G35" s="95">
        <v>9.09</v>
      </c>
    </row>
    <row r="36" spans="1:7" x14ac:dyDescent="0.2">
      <c r="A36" s="94" t="s">
        <v>100</v>
      </c>
      <c r="B36" s="79"/>
      <c r="C36" s="76" t="s">
        <v>76</v>
      </c>
      <c r="D36" s="92">
        <v>752</v>
      </c>
      <c r="E36" s="43">
        <v>2248</v>
      </c>
      <c r="F36" s="43">
        <v>3000</v>
      </c>
      <c r="G36" s="95">
        <v>8.39</v>
      </c>
    </row>
    <row r="37" spans="1:7" x14ac:dyDescent="0.2">
      <c r="A37" s="94" t="s">
        <v>101</v>
      </c>
      <c r="B37" s="79"/>
      <c r="C37" s="76" t="s">
        <v>76</v>
      </c>
      <c r="D37" s="92">
        <v>721</v>
      </c>
      <c r="E37" s="43">
        <v>3000</v>
      </c>
      <c r="F37" s="43">
        <v>3721</v>
      </c>
      <c r="G37" s="95">
        <v>7.98</v>
      </c>
    </row>
    <row r="38" spans="1:7" x14ac:dyDescent="0.2">
      <c r="A38" s="94" t="s">
        <v>102</v>
      </c>
      <c r="B38" s="79"/>
      <c r="C38" s="76" t="s">
        <v>76</v>
      </c>
      <c r="D38" s="92">
        <v>1378</v>
      </c>
      <c r="E38" s="43">
        <v>3721</v>
      </c>
      <c r="F38" s="43">
        <v>5099</v>
      </c>
      <c r="G38" s="95">
        <v>7.63</v>
      </c>
    </row>
    <row r="39" spans="1:7" x14ac:dyDescent="0.2">
      <c r="A39" s="94" t="s">
        <v>103</v>
      </c>
      <c r="B39" s="79"/>
      <c r="C39" s="76" t="s">
        <v>76</v>
      </c>
      <c r="D39" s="92">
        <v>1640</v>
      </c>
      <c r="E39" s="43">
        <v>5099</v>
      </c>
      <c r="F39" s="43">
        <v>6739</v>
      </c>
      <c r="G39" s="95">
        <v>7.33</v>
      </c>
    </row>
    <row r="40" spans="1:7" x14ac:dyDescent="0.2">
      <c r="A40" s="94" t="s">
        <v>104</v>
      </c>
      <c r="B40" s="79"/>
      <c r="C40" s="76" t="s">
        <v>76</v>
      </c>
      <c r="D40" s="92">
        <v>2800</v>
      </c>
      <c r="E40" s="43">
        <v>6739</v>
      </c>
      <c r="F40" s="43">
        <v>9539</v>
      </c>
      <c r="G40" s="95">
        <v>7.08</v>
      </c>
    </row>
    <row r="41" spans="1:7" x14ac:dyDescent="0.2">
      <c r="A41" s="94" t="s">
        <v>105</v>
      </c>
      <c r="B41" s="79"/>
      <c r="C41" s="76" t="s">
        <v>76</v>
      </c>
      <c r="D41" s="92">
        <v>3821</v>
      </c>
      <c r="E41" s="43">
        <v>9539</v>
      </c>
      <c r="F41" s="43">
        <v>13360</v>
      </c>
      <c r="G41" s="95">
        <v>6.88</v>
      </c>
    </row>
    <row r="42" spans="1:7" x14ac:dyDescent="0.2">
      <c r="A42" s="94" t="s">
        <v>106</v>
      </c>
      <c r="B42" s="79"/>
      <c r="C42" s="76" t="s">
        <v>76</v>
      </c>
      <c r="D42" s="92">
        <v>5551</v>
      </c>
      <c r="E42" s="43">
        <v>13360</v>
      </c>
      <c r="F42" s="43">
        <v>18911</v>
      </c>
      <c r="G42" s="95">
        <v>6.74</v>
      </c>
    </row>
    <row r="43" spans="1:7" x14ac:dyDescent="0.2">
      <c r="A43" s="94" t="s">
        <v>107</v>
      </c>
      <c r="B43" s="79"/>
      <c r="C43" s="76" t="s">
        <v>76</v>
      </c>
      <c r="D43" s="92">
        <v>10387</v>
      </c>
      <c r="E43" s="43">
        <v>18911</v>
      </c>
      <c r="F43" s="43">
        <v>29298</v>
      </c>
      <c r="G43" s="95">
        <v>6.62</v>
      </c>
    </row>
    <row r="44" spans="1:7" x14ac:dyDescent="0.2">
      <c r="A44" s="94" t="s">
        <v>108</v>
      </c>
      <c r="B44" s="79"/>
      <c r="C44" s="76" t="s">
        <v>76</v>
      </c>
      <c r="D44" s="92">
        <v>19188</v>
      </c>
      <c r="E44" s="43">
        <v>29298</v>
      </c>
      <c r="F44" s="43">
        <v>48486</v>
      </c>
      <c r="G44" s="95">
        <v>6.53</v>
      </c>
    </row>
    <row r="45" spans="1:7" x14ac:dyDescent="0.2">
      <c r="A45" s="94" t="s">
        <v>109</v>
      </c>
      <c r="B45" s="79"/>
      <c r="C45" s="76" t="s">
        <v>76</v>
      </c>
      <c r="D45" s="92">
        <v>47633</v>
      </c>
      <c r="E45" s="43">
        <v>48486</v>
      </c>
      <c r="F45" s="43">
        <v>96119</v>
      </c>
      <c r="G45" s="95">
        <v>6.46</v>
      </c>
    </row>
    <row r="46" spans="1:7" ht="13.5" thickBot="1" x14ac:dyDescent="0.25">
      <c r="A46" s="96" t="s">
        <v>110</v>
      </c>
      <c r="B46" s="81"/>
      <c r="C46" s="82" t="s">
        <v>76</v>
      </c>
      <c r="D46" s="97">
        <v>114668</v>
      </c>
      <c r="E46" s="98">
        <v>96119</v>
      </c>
      <c r="F46" s="98">
        <v>210787</v>
      </c>
      <c r="G46" s="99">
        <v>6.41</v>
      </c>
    </row>
    <row r="47" spans="1:7" x14ac:dyDescent="0.2">
      <c r="A47" s="22"/>
      <c r="B47" s="22"/>
      <c r="C47" s="22"/>
      <c r="D47" s="22"/>
      <c r="E47" s="100"/>
      <c r="F47" s="43"/>
      <c r="G47" s="29"/>
    </row>
    <row r="48" spans="1:7" ht="51.75" customHeight="1" x14ac:dyDescent="0.2">
      <c r="A48" s="47" t="s">
        <v>33</v>
      </c>
      <c r="B48" s="191" t="s">
        <v>111</v>
      </c>
      <c r="C48" s="191"/>
      <c r="D48" s="191"/>
      <c r="E48" s="191"/>
      <c r="F48" s="191"/>
      <c r="G48" s="191"/>
    </row>
    <row r="49" spans="1:8" ht="21" customHeight="1" x14ac:dyDescent="0.2"/>
    <row r="50" spans="1:8" ht="39.75" customHeight="1" x14ac:dyDescent="0.2">
      <c r="A50" s="47" t="s">
        <v>35</v>
      </c>
      <c r="B50" s="172" t="s">
        <v>112</v>
      </c>
      <c r="C50" s="172"/>
      <c r="D50" s="172"/>
      <c r="E50" s="172"/>
      <c r="F50" s="172"/>
      <c r="G50" s="172"/>
    </row>
    <row r="51" spans="1:8" ht="21" customHeight="1" x14ac:dyDescent="0.2"/>
    <row r="52" spans="1:8" x14ac:dyDescent="0.2">
      <c r="A52" s="22"/>
      <c r="B52" s="22"/>
      <c r="C52" s="22"/>
      <c r="D52" s="77"/>
      <c r="E52" s="43"/>
      <c r="F52" s="43"/>
    </row>
    <row r="53" spans="1:8" x14ac:dyDescent="0.2">
      <c r="A53" s="22"/>
      <c r="B53" s="22"/>
      <c r="C53" s="22"/>
      <c r="D53" s="77"/>
      <c r="E53" s="43"/>
      <c r="F53" s="43"/>
      <c r="H53" t="s">
        <v>46</v>
      </c>
    </row>
    <row r="54" spans="1:8" ht="20.25" x14ac:dyDescent="0.3">
      <c r="A54" s="159" t="s">
        <v>37</v>
      </c>
      <c r="B54" s="159"/>
      <c r="C54" s="159"/>
      <c r="D54" s="159"/>
      <c r="E54" s="159"/>
      <c r="F54" s="159"/>
      <c r="G54" s="159"/>
    </row>
    <row r="56" spans="1:8" ht="27" customHeight="1" x14ac:dyDescent="0.2">
      <c r="A56" s="173" t="s">
        <v>38</v>
      </c>
      <c r="B56" s="173"/>
      <c r="C56" s="173"/>
      <c r="D56" s="173"/>
      <c r="E56" s="173"/>
      <c r="F56" s="173"/>
      <c r="G56" s="173"/>
    </row>
    <row r="57" spans="1:8" ht="12.75" customHeight="1" x14ac:dyDescent="0.2"/>
    <row r="58" spans="1:8" ht="12.75" customHeight="1" x14ac:dyDescent="0.2">
      <c r="A58" s="50" t="s">
        <v>39</v>
      </c>
    </row>
    <row r="59" spans="1:8" ht="12.75" customHeight="1" x14ac:dyDescent="0.2">
      <c r="A59" s="50"/>
    </row>
    <row r="60" spans="1:8" ht="12.75" customHeight="1" x14ac:dyDescent="0.2">
      <c r="A60" s="50" t="s">
        <v>43</v>
      </c>
      <c r="E60" s="50">
        <v>0.03</v>
      </c>
      <c r="F60" s="50" t="s">
        <v>11</v>
      </c>
      <c r="G60" s="50"/>
    </row>
    <row r="61" spans="1:8" ht="12.75" customHeight="1" x14ac:dyDescent="0.2">
      <c r="A61" s="50"/>
      <c r="E61" s="50"/>
      <c r="F61" s="50"/>
      <c r="G61" s="50"/>
    </row>
    <row r="62" spans="1:8" ht="12.75" customHeight="1" x14ac:dyDescent="0.2">
      <c r="A62" s="50" t="s">
        <v>113</v>
      </c>
      <c r="E62" s="50"/>
      <c r="F62" s="50"/>
      <c r="G62" s="50"/>
    </row>
    <row r="63" spans="1:8" ht="12.75" customHeight="1" x14ac:dyDescent="0.2">
      <c r="A63" s="50"/>
      <c r="F63" s="50"/>
      <c r="G63" s="50"/>
    </row>
    <row r="65" spans="1:8" ht="20.25" x14ac:dyDescent="0.3">
      <c r="A65" s="159" t="s">
        <v>44</v>
      </c>
      <c r="B65" s="159"/>
      <c r="C65" s="159"/>
      <c r="D65" s="159"/>
      <c r="E65" s="159"/>
      <c r="F65" s="159"/>
      <c r="G65" s="159"/>
    </row>
    <row r="67" spans="1:8" ht="60.75" customHeight="1" x14ac:dyDescent="0.2">
      <c r="A67" s="157" t="s">
        <v>182</v>
      </c>
      <c r="B67" s="157"/>
      <c r="C67" s="157"/>
      <c r="D67" s="157"/>
      <c r="E67" s="157"/>
      <c r="F67" s="157"/>
      <c r="G67" s="157"/>
    </row>
    <row r="69" spans="1:8" ht="267.75" customHeight="1" x14ac:dyDescent="0.2"/>
    <row r="70" spans="1:8" ht="354" customHeight="1" x14ac:dyDescent="0.2"/>
    <row r="71" spans="1:8" ht="12.75" customHeight="1" x14ac:dyDescent="0.2">
      <c r="A71" s="152"/>
      <c r="B71" s="152"/>
      <c r="C71" s="152"/>
      <c r="D71" s="152"/>
      <c r="E71" s="152"/>
      <c r="F71" s="152"/>
      <c r="G71" s="152"/>
    </row>
    <row r="72" spans="1:8" ht="12.75" customHeight="1" x14ac:dyDescent="0.2">
      <c r="A72" s="6"/>
      <c r="B72" s="6"/>
      <c r="C72" s="6"/>
      <c r="D72" s="6"/>
      <c r="E72" s="6"/>
      <c r="F72" s="6"/>
    </row>
    <row r="73" spans="1:8" ht="12.75" customHeight="1" x14ac:dyDescent="0.2">
      <c r="A73" s="6"/>
      <c r="B73" s="6"/>
      <c r="C73" s="6"/>
      <c r="D73" s="6"/>
      <c r="E73" s="6"/>
      <c r="F73" s="6"/>
      <c r="H73" t="s">
        <v>114</v>
      </c>
    </row>
    <row r="74" spans="1:8" ht="15" x14ac:dyDescent="0.25">
      <c r="A74" s="53" t="s">
        <v>115</v>
      </c>
    </row>
    <row r="76" spans="1:8" x14ac:dyDescent="0.2">
      <c r="A76" t="s">
        <v>116</v>
      </c>
    </row>
    <row r="78" spans="1:8" x14ac:dyDescent="0.2">
      <c r="A78" t="s">
        <v>117</v>
      </c>
    </row>
    <row r="79" spans="1:8" x14ac:dyDescent="0.2">
      <c r="A79" t="s">
        <v>49</v>
      </c>
      <c r="C79" t="s">
        <v>4</v>
      </c>
      <c r="E79" s="54">
        <v>6253125</v>
      </c>
      <c r="F79" t="s">
        <v>50</v>
      </c>
    </row>
    <row r="80" spans="1:8" x14ac:dyDescent="0.2">
      <c r="C80" t="s">
        <v>91</v>
      </c>
      <c r="E80" s="54">
        <v>2631</v>
      </c>
      <c r="F80" t="s">
        <v>118</v>
      </c>
    </row>
    <row r="82" spans="1:7" x14ac:dyDescent="0.2">
      <c r="A82" t="s">
        <v>119</v>
      </c>
    </row>
    <row r="84" spans="1:7" ht="38.25" customHeight="1" x14ac:dyDescent="0.2">
      <c r="A84" s="153" t="s">
        <v>120</v>
      </c>
      <c r="B84" s="154"/>
      <c r="C84" s="57" t="s">
        <v>121</v>
      </c>
      <c r="D84" s="155" t="s">
        <v>122</v>
      </c>
      <c r="E84" s="155"/>
      <c r="F84" s="155" t="s">
        <v>123</v>
      </c>
      <c r="G84" s="179"/>
    </row>
    <row r="85" spans="1:7" ht="13.5" thickBot="1" x14ac:dyDescent="0.25">
      <c r="A85" s="58"/>
      <c r="B85" s="59"/>
      <c r="C85" s="60" t="s">
        <v>50</v>
      </c>
      <c r="D85" s="145" t="s">
        <v>11</v>
      </c>
      <c r="E85" s="145"/>
      <c r="F85" s="181" t="s">
        <v>55</v>
      </c>
      <c r="G85" s="187"/>
    </row>
    <row r="86" spans="1:7" ht="13.5" thickTop="1" x14ac:dyDescent="0.2">
      <c r="A86" s="101" t="s">
        <v>73</v>
      </c>
      <c r="B86" s="102"/>
      <c r="C86" s="103">
        <v>1500000</v>
      </c>
      <c r="D86" s="186">
        <f>G11</f>
        <v>0.38700000000000001</v>
      </c>
      <c r="E86" s="186"/>
      <c r="F86" s="184">
        <f>C86*D86/100</f>
        <v>5805</v>
      </c>
      <c r="G86" s="185"/>
    </row>
    <row r="87" spans="1:7" x14ac:dyDescent="0.2">
      <c r="A87" s="101" t="s">
        <v>75</v>
      </c>
      <c r="B87" s="65"/>
      <c r="C87" s="104">
        <v>500000</v>
      </c>
      <c r="D87" s="186">
        <f>G12</f>
        <v>0.30499999999999999</v>
      </c>
      <c r="E87" s="186"/>
      <c r="F87" s="184">
        <f>C87*D87/100</f>
        <v>1525</v>
      </c>
      <c r="G87" s="185"/>
    </row>
    <row r="88" spans="1:7" x14ac:dyDescent="0.2">
      <c r="A88" s="101" t="s">
        <v>77</v>
      </c>
      <c r="B88" s="65"/>
      <c r="C88" s="104">
        <v>1000000</v>
      </c>
      <c r="D88" s="186">
        <f t="shared" ref="D88:D90" si="0">G13</f>
        <v>0.28000000000000003</v>
      </c>
      <c r="E88" s="186"/>
      <c r="F88" s="184">
        <f>C88*D88/100</f>
        <v>2800</v>
      </c>
      <c r="G88" s="185"/>
    </row>
    <row r="89" spans="1:7" x14ac:dyDescent="0.2">
      <c r="A89" s="101" t="s">
        <v>78</v>
      </c>
      <c r="B89" s="65"/>
      <c r="C89" s="104">
        <v>2000000</v>
      </c>
      <c r="D89" s="186">
        <f t="shared" si="0"/>
        <v>0.251</v>
      </c>
      <c r="E89" s="186"/>
      <c r="F89" s="184">
        <f>C89*D89/100</f>
        <v>5020</v>
      </c>
      <c r="G89" s="185"/>
    </row>
    <row r="90" spans="1:7" x14ac:dyDescent="0.2">
      <c r="A90" s="101" t="s">
        <v>79</v>
      </c>
      <c r="B90" s="105"/>
      <c r="C90" s="104">
        <v>1253125</v>
      </c>
      <c r="D90" s="186">
        <f t="shared" si="0"/>
        <v>0.23</v>
      </c>
      <c r="E90" s="186"/>
      <c r="F90" s="184">
        <f>C90*D90/100</f>
        <v>2882.1875</v>
      </c>
      <c r="G90" s="185"/>
    </row>
    <row r="91" spans="1:7" x14ac:dyDescent="0.2">
      <c r="A91" s="106" t="s">
        <v>124</v>
      </c>
      <c r="B91" s="107"/>
      <c r="C91" s="108">
        <v>6253125</v>
      </c>
      <c r="D91" s="109" t="s">
        <v>125</v>
      </c>
      <c r="E91" s="109"/>
      <c r="F91" s="175">
        <f>SUM(F86:G90)</f>
        <v>18032.1875</v>
      </c>
      <c r="G91" s="176"/>
    </row>
    <row r="93" spans="1:7" x14ac:dyDescent="0.2">
      <c r="A93" t="s">
        <v>126</v>
      </c>
    </row>
    <row r="95" spans="1:7" ht="27.75" customHeight="1" x14ac:dyDescent="0.2">
      <c r="A95" s="106" t="s">
        <v>120</v>
      </c>
      <c r="B95" s="110"/>
      <c r="C95" s="110" t="s">
        <v>127</v>
      </c>
      <c r="D95" s="155" t="s">
        <v>128</v>
      </c>
      <c r="E95" s="155"/>
      <c r="F95" s="155" t="s">
        <v>129</v>
      </c>
      <c r="G95" s="179"/>
    </row>
    <row r="96" spans="1:7" ht="13.5" thickBot="1" x14ac:dyDescent="0.25">
      <c r="A96" s="58"/>
      <c r="B96" s="59"/>
      <c r="C96" s="59" t="s">
        <v>130</v>
      </c>
      <c r="D96" s="145" t="s">
        <v>131</v>
      </c>
      <c r="E96" s="145"/>
      <c r="F96" s="145" t="s">
        <v>55</v>
      </c>
      <c r="G96" s="146"/>
    </row>
    <row r="97" spans="1:7" ht="13.5" thickTop="1" x14ac:dyDescent="0.2">
      <c r="A97" s="111" t="s">
        <v>96</v>
      </c>
      <c r="B97" s="102"/>
      <c r="C97" s="103">
        <v>787</v>
      </c>
      <c r="D97" s="183">
        <f>G32</f>
        <v>14.5</v>
      </c>
      <c r="E97" s="183"/>
      <c r="F97" s="184">
        <f>C97*D97</f>
        <v>11411.5</v>
      </c>
      <c r="G97" s="185"/>
    </row>
    <row r="98" spans="1:7" x14ac:dyDescent="0.2">
      <c r="A98" s="111" t="s">
        <v>97</v>
      </c>
      <c r="B98" s="65"/>
      <c r="C98" s="104">
        <v>238</v>
      </c>
      <c r="D98" s="183">
        <f t="shared" ref="D98:D101" si="1">G33</f>
        <v>10.98</v>
      </c>
      <c r="E98" s="183"/>
      <c r="F98" s="184">
        <f>C98*D98</f>
        <v>2613.2400000000002</v>
      </c>
      <c r="G98" s="185"/>
    </row>
    <row r="99" spans="1:7" x14ac:dyDescent="0.2">
      <c r="A99" s="111" t="s">
        <v>98</v>
      </c>
      <c r="B99" s="65"/>
      <c r="C99" s="104">
        <v>426</v>
      </c>
      <c r="D99" s="183">
        <f t="shared" si="1"/>
        <v>10.08</v>
      </c>
      <c r="E99" s="183"/>
      <c r="F99" s="184">
        <f>C99*D99</f>
        <v>4294.08</v>
      </c>
      <c r="G99" s="185"/>
    </row>
    <row r="100" spans="1:7" x14ac:dyDescent="0.2">
      <c r="A100" s="111" t="s">
        <v>99</v>
      </c>
      <c r="B100" s="65"/>
      <c r="C100" s="104">
        <v>797</v>
      </c>
      <c r="D100" s="183">
        <f t="shared" si="1"/>
        <v>9.09</v>
      </c>
      <c r="E100" s="183"/>
      <c r="F100" s="184">
        <f>C100*D100</f>
        <v>7244.73</v>
      </c>
      <c r="G100" s="185"/>
    </row>
    <row r="101" spans="1:7" x14ac:dyDescent="0.2">
      <c r="A101" s="111" t="s">
        <v>100</v>
      </c>
      <c r="B101" s="105"/>
      <c r="C101" s="104">
        <v>383</v>
      </c>
      <c r="D101" s="183">
        <f t="shared" si="1"/>
        <v>8.39</v>
      </c>
      <c r="E101" s="183"/>
      <c r="F101" s="184">
        <f>C101*D101</f>
        <v>3213.3700000000003</v>
      </c>
      <c r="G101" s="185"/>
    </row>
    <row r="102" spans="1:7" x14ac:dyDescent="0.2">
      <c r="A102" s="106" t="s">
        <v>132</v>
      </c>
      <c r="B102" s="107"/>
      <c r="C102" s="108">
        <v>2631</v>
      </c>
      <c r="D102" s="109" t="s">
        <v>133</v>
      </c>
      <c r="E102" s="109"/>
      <c r="F102" s="175">
        <f>SUM(F97:G101)</f>
        <v>28776.92</v>
      </c>
      <c r="G102" s="176"/>
    </row>
    <row r="103" spans="1:7" x14ac:dyDescent="0.2">
      <c r="F103" s="112"/>
      <c r="G103" s="112"/>
    </row>
    <row r="104" spans="1:7" x14ac:dyDescent="0.2">
      <c r="A104" t="s">
        <v>134</v>
      </c>
      <c r="F104" s="112"/>
      <c r="G104" s="112"/>
    </row>
    <row r="105" spans="1:7" x14ac:dyDescent="0.2">
      <c r="F105" s="112"/>
      <c r="G105" s="112"/>
    </row>
    <row r="106" spans="1:7" ht="27" customHeight="1" x14ac:dyDescent="0.2">
      <c r="A106" s="177" t="s">
        <v>123</v>
      </c>
      <c r="B106" s="178"/>
      <c r="C106" s="178"/>
      <c r="D106" s="177" t="s">
        <v>129</v>
      </c>
      <c r="E106" s="179"/>
      <c r="F106" s="155" t="s">
        <v>135</v>
      </c>
      <c r="G106" s="179"/>
    </row>
    <row r="107" spans="1:7" ht="13.5" thickBot="1" x14ac:dyDescent="0.25">
      <c r="A107" s="180" t="s">
        <v>55</v>
      </c>
      <c r="B107" s="181"/>
      <c r="C107" s="181"/>
      <c r="D107" s="182" t="s">
        <v>55</v>
      </c>
      <c r="E107" s="146"/>
      <c r="F107" s="145" t="s">
        <v>55</v>
      </c>
      <c r="G107" s="146"/>
    </row>
    <row r="108" spans="1:7" ht="13.5" thickTop="1" x14ac:dyDescent="0.2">
      <c r="A108" s="147">
        <f>F91</f>
        <v>18032.1875</v>
      </c>
      <c r="B108" s="147"/>
      <c r="C108" s="148"/>
      <c r="D108" s="175">
        <f>F102</f>
        <v>28776.92</v>
      </c>
      <c r="E108" s="176"/>
      <c r="F108" s="175">
        <f>A108+D108</f>
        <v>46809.107499999998</v>
      </c>
      <c r="G108" s="176"/>
    </row>
    <row r="110" spans="1:7" ht="31.5" customHeight="1" x14ac:dyDescent="0.2">
      <c r="A110" s="113" t="s">
        <v>136</v>
      </c>
    </row>
    <row r="111" spans="1:7" ht="12.75" customHeight="1" x14ac:dyDescent="0.2"/>
    <row r="112" spans="1:7" ht="54" customHeight="1" x14ac:dyDescent="0.2">
      <c r="A112" s="150" t="s">
        <v>137</v>
      </c>
      <c r="B112" s="150"/>
      <c r="C112" s="150"/>
      <c r="D112" s="150"/>
      <c r="E112" s="150"/>
      <c r="F112" s="150"/>
      <c r="G112" s="150"/>
    </row>
    <row r="113" spans="1:7" ht="12.75" customHeight="1" x14ac:dyDescent="0.2">
      <c r="A113" s="114"/>
      <c r="B113" s="115"/>
      <c r="C113" s="115"/>
      <c r="D113" s="115"/>
      <c r="E113" s="115"/>
      <c r="F113" s="115"/>
      <c r="G113" s="115"/>
    </row>
    <row r="114" spans="1:7" ht="27.75" customHeight="1" x14ac:dyDescent="0.2">
      <c r="A114" s="151" t="s">
        <v>138</v>
      </c>
      <c r="B114" s="151"/>
      <c r="C114" s="151"/>
      <c r="D114" s="151"/>
      <c r="E114" s="151"/>
      <c r="F114" s="151"/>
      <c r="G114" s="151"/>
    </row>
  </sheetData>
  <mergeCells count="56">
    <mergeCell ref="A67:G67"/>
    <mergeCell ref="A3:G3"/>
    <mergeCell ref="A4:G4"/>
    <mergeCell ref="A9:B9"/>
    <mergeCell ref="C9:F9"/>
    <mergeCell ref="A30:B30"/>
    <mergeCell ref="C30:F30"/>
    <mergeCell ref="B48:G48"/>
    <mergeCell ref="B50:G50"/>
    <mergeCell ref="A54:G54"/>
    <mergeCell ref="A56:G56"/>
    <mergeCell ref="A65:G65"/>
    <mergeCell ref="A5:G5"/>
    <mergeCell ref="A71:G71"/>
    <mergeCell ref="A84:B84"/>
    <mergeCell ref="D84:E84"/>
    <mergeCell ref="F84:G84"/>
    <mergeCell ref="D85:E85"/>
    <mergeCell ref="F85:G85"/>
    <mergeCell ref="D95:E95"/>
    <mergeCell ref="F95:G95"/>
    <mergeCell ref="D86:E86"/>
    <mergeCell ref="F86:G86"/>
    <mergeCell ref="D87:E87"/>
    <mergeCell ref="F87:G87"/>
    <mergeCell ref="D88:E88"/>
    <mergeCell ref="F88:G88"/>
    <mergeCell ref="D89:E89"/>
    <mergeCell ref="F89:G89"/>
    <mergeCell ref="D90:E90"/>
    <mergeCell ref="F90:G90"/>
    <mergeCell ref="F91:G91"/>
    <mergeCell ref="D96:E96"/>
    <mergeCell ref="F96:G96"/>
    <mergeCell ref="D97:E97"/>
    <mergeCell ref="F97:G97"/>
    <mergeCell ref="D98:E98"/>
    <mergeCell ref="F98:G98"/>
    <mergeCell ref="D99:E99"/>
    <mergeCell ref="F99:G99"/>
    <mergeCell ref="D100:E100"/>
    <mergeCell ref="F100:G100"/>
    <mergeCell ref="D101:E101"/>
    <mergeCell ref="F101:G101"/>
    <mergeCell ref="F102:G102"/>
    <mergeCell ref="A106:C106"/>
    <mergeCell ref="D106:E106"/>
    <mergeCell ref="F106:G106"/>
    <mergeCell ref="A107:C107"/>
    <mergeCell ref="D107:E107"/>
    <mergeCell ref="F107:G107"/>
    <mergeCell ref="A108:C108"/>
    <mergeCell ref="D108:E108"/>
    <mergeCell ref="F108:G108"/>
    <mergeCell ref="A112:G112"/>
    <mergeCell ref="A114:G114"/>
  </mergeCells>
  <pageMargins left="0.78740157480314965" right="0.78740157480314965" top="0.59055118110236227" bottom="0.98425196850393704" header="0.51181102362204722" footer="0.51181102362204722"/>
  <pageSetup paperSize="9" scale="80" orientation="portrait" r:id="rId1"/>
  <headerFooter alignWithMargins="0">
    <oddFooter>&amp;L&amp;8gültig ab 01.07.2020</oddFooter>
  </headerFooter>
  <rowBreaks count="1" manualBreakCount="1">
    <brk id="5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indexed="13"/>
  </sheetPr>
  <dimension ref="A1:H17"/>
  <sheetViews>
    <sheetView showGridLines="0" topLeftCell="A2" zoomScale="75" zoomScaleNormal="75" workbookViewId="0">
      <selection activeCell="A8" sqref="A8:H8"/>
    </sheetView>
  </sheetViews>
  <sheetFormatPr baseColWidth="10" defaultRowHeight="12.75" x14ac:dyDescent="0.2"/>
  <cols>
    <col min="1" max="1" width="4.42578125" customWidth="1"/>
    <col min="2" max="2" width="9.85546875" customWidth="1"/>
    <col min="3" max="3" width="14.140625" customWidth="1"/>
    <col min="4" max="4" width="16.140625" customWidth="1"/>
    <col min="5" max="6" width="13.42578125" customWidth="1"/>
    <col min="7" max="8" width="14.7109375" customWidth="1"/>
  </cols>
  <sheetData>
    <row r="1" spans="1:8" ht="12.75" customHeight="1" x14ac:dyDescent="0.2">
      <c r="H1" s="1"/>
    </row>
    <row r="2" spans="1:8" ht="66.75" customHeight="1" thickBot="1" x14ac:dyDescent="0.35">
      <c r="A2" s="2"/>
      <c r="B2" s="3"/>
      <c r="C2" s="3"/>
      <c r="D2" s="3"/>
      <c r="E2" s="3"/>
      <c r="F2" s="3"/>
      <c r="G2" s="3"/>
      <c r="H2" s="3"/>
    </row>
    <row r="3" spans="1:8" ht="59.25" customHeight="1" thickTop="1" x14ac:dyDescent="0.3">
      <c r="A3" s="159" t="s">
        <v>139</v>
      </c>
      <c r="B3" s="159"/>
      <c r="C3" s="159"/>
      <c r="D3" s="159"/>
      <c r="E3" s="159"/>
      <c r="F3" s="159"/>
      <c r="G3" s="159"/>
      <c r="H3" s="159"/>
    </row>
    <row r="4" spans="1:8" ht="20.25" x14ac:dyDescent="0.3">
      <c r="A4" s="116" t="s">
        <v>140</v>
      </c>
      <c r="B4" s="5"/>
      <c r="C4" s="5"/>
      <c r="D4" s="5"/>
      <c r="E4" s="5"/>
      <c r="F4" s="5"/>
      <c r="G4" s="5"/>
      <c r="H4" s="5"/>
    </row>
    <row r="5" spans="1:8" ht="20.25" x14ac:dyDescent="0.3">
      <c r="A5" s="5"/>
      <c r="B5" s="5"/>
      <c r="C5" s="5"/>
      <c r="D5" s="5"/>
      <c r="E5" s="5"/>
      <c r="F5" s="5"/>
      <c r="G5" s="5"/>
      <c r="H5" s="5"/>
    </row>
    <row r="8" spans="1:8" ht="60.75" customHeight="1" x14ac:dyDescent="0.2">
      <c r="A8" s="192" t="s">
        <v>141</v>
      </c>
      <c r="B8" s="192"/>
      <c r="C8" s="192"/>
      <c r="D8" s="192"/>
      <c r="E8" s="192"/>
      <c r="F8" s="192"/>
      <c r="G8" s="192"/>
      <c r="H8" s="192"/>
    </row>
    <row r="9" spans="1:8" ht="12.75" customHeight="1" x14ac:dyDescent="0.2"/>
    <row r="10" spans="1:8" ht="15.75" x14ac:dyDescent="0.25">
      <c r="A10" s="117" t="s">
        <v>142</v>
      </c>
    </row>
    <row r="11" spans="1:8" ht="12.75" customHeight="1" x14ac:dyDescent="0.2"/>
    <row r="12" spans="1:8" ht="32.25" customHeight="1" x14ac:dyDescent="0.2">
      <c r="A12" s="192" t="s">
        <v>143</v>
      </c>
      <c r="B12" s="192"/>
      <c r="C12" s="192"/>
      <c r="D12" s="192"/>
      <c r="E12" s="192"/>
      <c r="F12" s="192"/>
      <c r="G12" s="192"/>
      <c r="H12" s="192"/>
    </row>
    <row r="14" spans="1:8" ht="15" customHeight="1" x14ac:dyDescent="0.2">
      <c r="A14" s="192"/>
      <c r="B14" s="192"/>
      <c r="C14" s="192"/>
      <c r="D14" s="192"/>
      <c r="E14" s="192"/>
      <c r="F14" s="192"/>
      <c r="G14" s="192"/>
      <c r="H14" s="192"/>
    </row>
    <row r="15" spans="1:8" ht="409.5" customHeight="1" x14ac:dyDescent="0.2"/>
    <row r="16" spans="1:8" ht="46.5" customHeight="1" x14ac:dyDescent="0.2"/>
    <row r="17" spans="1:7" ht="102.75" customHeight="1" x14ac:dyDescent="0.2">
      <c r="A17" s="152" t="s">
        <v>181</v>
      </c>
      <c r="B17" s="152"/>
      <c r="C17" s="152"/>
      <c r="D17" s="152"/>
      <c r="E17" s="152"/>
      <c r="F17" s="152"/>
      <c r="G17" s="152"/>
    </row>
  </sheetData>
  <mergeCells count="5">
    <mergeCell ref="A3:H3"/>
    <mergeCell ref="A8:H8"/>
    <mergeCell ref="A12:H12"/>
    <mergeCell ref="A14:H14"/>
    <mergeCell ref="A17:G17"/>
  </mergeCells>
  <pageMargins left="0.78740157499999996" right="0.81" top="0.73" bottom="0.88" header="0.4921259845" footer="0.33"/>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indexed="13"/>
  </sheetPr>
  <dimension ref="A1:N37"/>
  <sheetViews>
    <sheetView showGridLines="0" zoomScale="75" workbookViewId="0">
      <selection activeCell="G16" sqref="G16"/>
    </sheetView>
  </sheetViews>
  <sheetFormatPr baseColWidth="10" defaultRowHeight="12.75" x14ac:dyDescent="0.2"/>
  <cols>
    <col min="1" max="1" width="3.85546875" customWidth="1"/>
    <col min="2" max="2" width="11.5703125" customWidth="1"/>
    <col min="3" max="7" width="16" customWidth="1"/>
    <col min="8" max="8" width="12.140625" customWidth="1"/>
    <col min="11" max="11" width="16.7109375" customWidth="1"/>
    <col min="12" max="12" width="13" customWidth="1"/>
    <col min="15" max="15" width="17" customWidth="1"/>
    <col min="17" max="17" width="12.7109375" customWidth="1"/>
  </cols>
  <sheetData>
    <row r="1" spans="1:9" ht="12.75" customHeight="1" x14ac:dyDescent="0.2">
      <c r="H1" s="118"/>
    </row>
    <row r="2" spans="1:9" ht="70.5" customHeight="1" thickBot="1" x14ac:dyDescent="0.35">
      <c r="A2" s="2"/>
      <c r="B2" s="3"/>
      <c r="C2" s="3"/>
      <c r="D2" s="3"/>
      <c r="E2" s="3"/>
      <c r="F2" s="3"/>
      <c r="G2" s="3"/>
      <c r="H2" s="3"/>
    </row>
    <row r="3" spans="1:9" ht="50.25" customHeight="1" thickTop="1" x14ac:dyDescent="0.3">
      <c r="A3" s="119" t="s">
        <v>144</v>
      </c>
      <c r="B3" s="119"/>
      <c r="C3" s="119"/>
      <c r="D3" s="119"/>
      <c r="E3" s="119"/>
      <c r="F3" s="119"/>
      <c r="G3" s="119"/>
      <c r="H3" s="119"/>
      <c r="I3" s="4"/>
    </row>
    <row r="4" spans="1:9" ht="15" customHeight="1" x14ac:dyDescent="0.3">
      <c r="A4" s="174" t="s">
        <v>179</v>
      </c>
      <c r="B4" s="174"/>
      <c r="C4" s="174"/>
      <c r="D4" s="174"/>
      <c r="E4" s="174"/>
      <c r="F4" s="174"/>
      <c r="G4" s="174"/>
      <c r="H4" s="144"/>
      <c r="I4" s="4"/>
    </row>
    <row r="5" spans="1:9" ht="15" x14ac:dyDescent="0.2">
      <c r="A5" s="152"/>
      <c r="B5" s="152"/>
      <c r="C5" s="152"/>
      <c r="D5" s="152"/>
      <c r="E5" s="152"/>
      <c r="F5" s="152"/>
      <c r="G5" s="152"/>
      <c r="H5" s="152"/>
      <c r="I5" s="120"/>
    </row>
    <row r="6" spans="1:9" ht="15" customHeight="1" x14ac:dyDescent="0.2">
      <c r="I6" s="86"/>
    </row>
    <row r="7" spans="1:9" ht="15" customHeight="1" thickBot="1" x14ac:dyDescent="0.25">
      <c r="A7" s="8"/>
      <c r="B7" s="8"/>
      <c r="C7" s="8"/>
      <c r="D7" s="8"/>
      <c r="E7" s="8"/>
      <c r="F7" s="8"/>
      <c r="G7" s="8"/>
      <c r="H7" s="8"/>
      <c r="I7" s="86"/>
    </row>
    <row r="8" spans="1:9" ht="34.5" customHeight="1" x14ac:dyDescent="0.2">
      <c r="A8" s="196" t="s">
        <v>145</v>
      </c>
      <c r="B8" s="197"/>
      <c r="C8" s="202" t="s">
        <v>146</v>
      </c>
      <c r="D8" s="203"/>
      <c r="E8" s="203"/>
      <c r="F8" s="204"/>
      <c r="G8" s="205" t="s">
        <v>147</v>
      </c>
    </row>
    <row r="9" spans="1:9" ht="34.5" customHeight="1" x14ac:dyDescent="0.2">
      <c r="A9" s="198"/>
      <c r="B9" s="199"/>
      <c r="C9" s="121" t="s">
        <v>148</v>
      </c>
      <c r="D9" s="122" t="s">
        <v>149</v>
      </c>
      <c r="E9" s="122" t="s">
        <v>150</v>
      </c>
      <c r="F9" s="122" t="s">
        <v>151</v>
      </c>
      <c r="G9" s="206"/>
    </row>
    <row r="10" spans="1:9" ht="34.5" customHeight="1" thickBot="1" x14ac:dyDescent="0.25">
      <c r="A10" s="200"/>
      <c r="B10" s="201"/>
      <c r="C10" s="207" t="s">
        <v>152</v>
      </c>
      <c r="D10" s="208"/>
      <c r="E10" s="208"/>
      <c r="F10" s="208"/>
      <c r="G10" s="209"/>
    </row>
    <row r="11" spans="1:9" s="126" customFormat="1" ht="34.5" customHeight="1" x14ac:dyDescent="0.2">
      <c r="A11" s="210" t="s">
        <v>7</v>
      </c>
      <c r="B11" s="211"/>
      <c r="C11" s="123">
        <v>10.44</v>
      </c>
      <c r="D11" s="124">
        <v>35.76</v>
      </c>
      <c r="E11" s="124">
        <v>188.88</v>
      </c>
      <c r="F11" s="124">
        <v>330.48</v>
      </c>
      <c r="G11" s="125">
        <v>413.4</v>
      </c>
    </row>
    <row r="12" spans="1:9" s="126" customFormat="1" ht="34.5" customHeight="1" thickBot="1" x14ac:dyDescent="0.25">
      <c r="A12" s="193" t="s">
        <v>8</v>
      </c>
      <c r="B12" s="194"/>
      <c r="C12" s="127">
        <v>12.11</v>
      </c>
      <c r="D12" s="128">
        <v>41.48</v>
      </c>
      <c r="E12" s="128">
        <v>219.1</v>
      </c>
      <c r="F12" s="128">
        <v>383.36</v>
      </c>
      <c r="G12" s="129">
        <v>479.54</v>
      </c>
    </row>
    <row r="13" spans="1:9" x14ac:dyDescent="0.2">
      <c r="A13" s="9"/>
      <c r="B13" s="9"/>
      <c r="C13" s="9"/>
      <c r="D13" s="9"/>
      <c r="E13" s="9"/>
      <c r="F13" s="9"/>
    </row>
    <row r="14" spans="1:9" x14ac:dyDescent="0.2">
      <c r="A14" s="9"/>
      <c r="B14" s="9"/>
      <c r="C14" s="9"/>
      <c r="D14" s="9"/>
      <c r="E14" s="9"/>
      <c r="F14" s="9"/>
    </row>
    <row r="15" spans="1:9" x14ac:dyDescent="0.2">
      <c r="A15" s="9"/>
      <c r="B15" s="9"/>
      <c r="C15" s="9"/>
      <c r="D15" s="9"/>
      <c r="E15" s="9"/>
      <c r="F15" s="9"/>
    </row>
    <row r="16" spans="1:9" x14ac:dyDescent="0.2">
      <c r="A16" s="9"/>
      <c r="B16" s="9"/>
      <c r="C16" s="9"/>
      <c r="D16" s="9"/>
      <c r="E16" s="9"/>
      <c r="F16" s="9"/>
    </row>
    <row r="17" spans="1:14" x14ac:dyDescent="0.2">
      <c r="A17" s="9"/>
      <c r="B17" s="9"/>
      <c r="C17" s="9"/>
      <c r="D17" s="9"/>
      <c r="E17" s="9"/>
      <c r="F17" s="9"/>
      <c r="G17" s="9"/>
      <c r="J17" s="9"/>
    </row>
    <row r="18" spans="1:14" ht="20.25" x14ac:dyDescent="0.3">
      <c r="A18" s="159" t="s">
        <v>44</v>
      </c>
      <c r="B18" s="159"/>
      <c r="C18" s="159"/>
      <c r="D18" s="159"/>
      <c r="E18" s="159"/>
      <c r="F18" s="159"/>
      <c r="G18" s="159"/>
      <c r="H18" s="159"/>
    </row>
    <row r="20" spans="1:14" ht="43.5" customHeight="1" x14ac:dyDescent="0.2">
      <c r="A20" s="195" t="s">
        <v>180</v>
      </c>
      <c r="B20" s="195"/>
      <c r="C20" s="195"/>
      <c r="D20" s="195"/>
      <c r="E20" s="195"/>
      <c r="F20" s="195"/>
      <c r="G20" s="195"/>
      <c r="H20" s="195"/>
    </row>
    <row r="21" spans="1:14" ht="382.5" customHeight="1" x14ac:dyDescent="0.2">
      <c r="I21" s="9"/>
      <c r="N21" s="55"/>
    </row>
    <row r="22" spans="1:14" ht="15" x14ac:dyDescent="0.2">
      <c r="A22" s="6" t="s">
        <v>181</v>
      </c>
      <c r="B22" s="6"/>
      <c r="C22" s="6"/>
      <c r="D22" s="6"/>
      <c r="E22" s="6"/>
      <c r="F22" s="6"/>
      <c r="G22" s="6"/>
      <c r="H22" s="6"/>
      <c r="I22" s="9"/>
      <c r="N22" s="55"/>
    </row>
    <row r="23" spans="1:14" x14ac:dyDescent="0.2">
      <c r="I23" s="9"/>
      <c r="N23" s="55"/>
    </row>
    <row r="24" spans="1:14" x14ac:dyDescent="0.2">
      <c r="I24" s="9"/>
      <c r="N24" s="55"/>
    </row>
    <row r="25" spans="1:14" x14ac:dyDescent="0.2">
      <c r="I25" s="9"/>
      <c r="N25" s="55"/>
    </row>
    <row r="26" spans="1:14" x14ac:dyDescent="0.2">
      <c r="I26" s="9"/>
      <c r="N26" s="55"/>
    </row>
    <row r="27" spans="1:14" x14ac:dyDescent="0.2">
      <c r="A27" s="113"/>
      <c r="I27" s="9"/>
      <c r="N27" s="55"/>
    </row>
    <row r="28" spans="1:14" x14ac:dyDescent="0.2">
      <c r="I28" s="9"/>
      <c r="N28" s="55"/>
    </row>
    <row r="29" spans="1:14" x14ac:dyDescent="0.2">
      <c r="I29" s="9"/>
      <c r="N29" s="55"/>
    </row>
    <row r="30" spans="1:14" x14ac:dyDescent="0.2">
      <c r="I30" s="9"/>
      <c r="N30" s="55"/>
    </row>
    <row r="31" spans="1:14" x14ac:dyDescent="0.2">
      <c r="I31" s="9"/>
      <c r="N31" s="55"/>
    </row>
    <row r="32" spans="1:14" x14ac:dyDescent="0.2">
      <c r="I32" s="9"/>
      <c r="N32" s="55"/>
    </row>
    <row r="33" spans="1:14" x14ac:dyDescent="0.2">
      <c r="I33" s="9"/>
      <c r="N33" s="55"/>
    </row>
    <row r="34" spans="1:14" x14ac:dyDescent="0.2">
      <c r="I34" s="9"/>
      <c r="N34" s="55"/>
    </row>
    <row r="35" spans="1:14" x14ac:dyDescent="0.2">
      <c r="I35" s="9"/>
      <c r="N35" s="55"/>
    </row>
    <row r="36" spans="1:14" x14ac:dyDescent="0.2">
      <c r="I36" s="9"/>
      <c r="N36" s="55"/>
    </row>
    <row r="37" spans="1:14" x14ac:dyDescent="0.2">
      <c r="A37" s="9"/>
      <c r="B37" s="9"/>
      <c r="C37" s="9"/>
      <c r="D37" s="9"/>
      <c r="E37" s="9"/>
      <c r="F37" s="9"/>
      <c r="G37" s="9"/>
      <c r="H37" s="9"/>
      <c r="I37" s="9"/>
    </row>
  </sheetData>
  <mergeCells count="10">
    <mergeCell ref="A4:G4"/>
    <mergeCell ref="A12:B12"/>
    <mergeCell ref="A18:H18"/>
    <mergeCell ref="A20:H20"/>
    <mergeCell ref="A5:H5"/>
    <mergeCell ref="A8:B10"/>
    <mergeCell ref="C8:F8"/>
    <mergeCell ref="G8:G9"/>
    <mergeCell ref="C10:G10"/>
    <mergeCell ref="A11:B11"/>
  </mergeCells>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8"/>
  <sheetViews>
    <sheetView showGridLines="0" view="pageLayout" zoomScaleNormal="100" workbookViewId="0">
      <selection activeCell="A17" sqref="A17:E17"/>
    </sheetView>
  </sheetViews>
  <sheetFormatPr baseColWidth="10" defaultRowHeight="12.75" x14ac:dyDescent="0.2"/>
  <cols>
    <col min="1" max="1" width="4.28515625" style="130" customWidth="1"/>
    <col min="2" max="2" width="36.42578125" style="130" customWidth="1"/>
    <col min="3" max="3" width="32.42578125" style="130" customWidth="1"/>
    <col min="4" max="4" width="10" style="130" customWidth="1"/>
    <col min="5" max="5" width="8.85546875" style="130" customWidth="1"/>
    <col min="6" max="16384" width="11.42578125" style="130"/>
  </cols>
  <sheetData>
    <row r="1" spans="1:8" customFormat="1" ht="16.5" customHeight="1" x14ac:dyDescent="0.2">
      <c r="E1" s="118"/>
      <c r="H1" s="130"/>
    </row>
    <row r="2" spans="1:8" ht="33" customHeight="1" x14ac:dyDescent="0.25">
      <c r="A2" s="216"/>
      <c r="B2" s="216"/>
      <c r="C2" s="216"/>
      <c r="D2" s="216"/>
      <c r="E2" s="131"/>
    </row>
    <row r="3" spans="1:8" ht="61.5" customHeight="1" x14ac:dyDescent="0.25">
      <c r="A3" s="132"/>
      <c r="B3" s="132"/>
      <c r="C3" s="132"/>
      <c r="D3" s="132"/>
      <c r="E3" s="131"/>
    </row>
    <row r="4" spans="1:8" ht="20.25" customHeight="1" x14ac:dyDescent="0.2">
      <c r="A4" s="217" t="s">
        <v>153</v>
      </c>
      <c r="B4" s="217"/>
      <c r="C4" s="217"/>
      <c r="D4" s="217"/>
      <c r="E4" s="217"/>
    </row>
    <row r="5" spans="1:8" ht="14.25" customHeight="1" x14ac:dyDescent="0.2">
      <c r="A5" s="219" t="s">
        <v>179</v>
      </c>
      <c r="B5" s="219"/>
      <c r="C5" s="219"/>
      <c r="D5" s="143"/>
      <c r="E5" s="143"/>
    </row>
    <row r="6" spans="1:8" ht="14.25" customHeight="1" x14ac:dyDescent="0.2">
      <c r="A6" s="213"/>
      <c r="B6" s="213"/>
      <c r="C6" s="213"/>
      <c r="D6" s="213"/>
    </row>
    <row r="7" spans="1:8" ht="14.25" customHeight="1" x14ac:dyDescent="0.2">
      <c r="A7" s="213"/>
      <c r="B7" s="213"/>
      <c r="C7" s="213"/>
    </row>
    <row r="8" spans="1:8" ht="38.25" customHeight="1" x14ac:dyDescent="0.2">
      <c r="A8" s="218" t="s">
        <v>154</v>
      </c>
      <c r="B8" s="218"/>
      <c r="C8" s="133" t="s">
        <v>155</v>
      </c>
      <c r="D8" s="133" t="s">
        <v>7</v>
      </c>
      <c r="E8" s="133" t="s">
        <v>156</v>
      </c>
    </row>
    <row r="9" spans="1:8" ht="38.25" customHeight="1" x14ac:dyDescent="0.2">
      <c r="A9" s="213" t="s">
        <v>157</v>
      </c>
      <c r="B9" s="213"/>
      <c r="C9" s="134" t="s">
        <v>158</v>
      </c>
      <c r="D9" s="135">
        <v>25</v>
      </c>
      <c r="E9" s="135">
        <v>29</v>
      </c>
    </row>
    <row r="10" spans="1:8" ht="38.25" customHeight="1" x14ac:dyDescent="0.2">
      <c r="A10" s="213" t="s">
        <v>159</v>
      </c>
      <c r="B10" s="213"/>
      <c r="C10" s="134" t="s">
        <v>160</v>
      </c>
      <c r="D10" s="135">
        <v>13</v>
      </c>
      <c r="E10" s="135">
        <v>15.08</v>
      </c>
    </row>
    <row r="11" spans="1:8" ht="38.25" customHeight="1" x14ac:dyDescent="0.2">
      <c r="A11" s="213" t="s">
        <v>161</v>
      </c>
      <c r="B11" s="213"/>
      <c r="C11" s="134" t="s">
        <v>160</v>
      </c>
      <c r="D11" s="135">
        <v>5</v>
      </c>
      <c r="E11" s="135">
        <v>5.8</v>
      </c>
    </row>
    <row r="12" spans="1:8" ht="38.25" customHeight="1" x14ac:dyDescent="0.2">
      <c r="A12" s="213" t="s">
        <v>162</v>
      </c>
      <c r="B12" s="213"/>
      <c r="C12" s="134" t="s">
        <v>160</v>
      </c>
      <c r="D12" s="135">
        <v>13</v>
      </c>
      <c r="E12" s="135">
        <v>15.08</v>
      </c>
    </row>
    <row r="13" spans="1:8" ht="38.25" customHeight="1" x14ac:dyDescent="0.2">
      <c r="A13" s="213" t="s">
        <v>163</v>
      </c>
      <c r="B13" s="213"/>
      <c r="C13" s="134" t="s">
        <v>164</v>
      </c>
      <c r="D13" s="135">
        <v>21.7</v>
      </c>
      <c r="E13" s="135">
        <v>25.17</v>
      </c>
    </row>
    <row r="14" spans="1:8" ht="14.25" customHeight="1" x14ac:dyDescent="0.2">
      <c r="A14" s="134"/>
      <c r="B14" s="134"/>
      <c r="C14" s="134"/>
      <c r="D14" s="135"/>
      <c r="E14" s="135"/>
    </row>
    <row r="15" spans="1:8" ht="14.25" customHeight="1" x14ac:dyDescent="0.2">
      <c r="A15" s="214"/>
      <c r="B15" s="214"/>
      <c r="C15" s="214"/>
      <c r="D15" s="214"/>
    </row>
    <row r="16" spans="1:8" ht="37.5" customHeight="1" x14ac:dyDescent="0.2">
      <c r="A16" s="136" t="s">
        <v>165</v>
      </c>
      <c r="B16" s="215" t="s">
        <v>183</v>
      </c>
      <c r="C16" s="215"/>
      <c r="D16" s="215"/>
      <c r="E16" s="215"/>
    </row>
    <row r="17" spans="1:5" ht="296.25" customHeight="1" x14ac:dyDescent="0.2">
      <c r="A17" s="212"/>
      <c r="B17" s="212"/>
      <c r="C17" s="212"/>
      <c r="D17" s="212"/>
      <c r="E17" s="212"/>
    </row>
    <row r="18" spans="1:5" ht="14.25" customHeight="1" x14ac:dyDescent="0.2">
      <c r="A18" s="213" t="s">
        <v>181</v>
      </c>
      <c r="B18" s="213"/>
      <c r="C18" s="213"/>
      <c r="D18" s="213"/>
      <c r="E18" s="213"/>
    </row>
  </sheetData>
  <mergeCells count="15">
    <mergeCell ref="A9:B9"/>
    <mergeCell ref="A2:D2"/>
    <mergeCell ref="A4:E4"/>
    <mergeCell ref="A6:D6"/>
    <mergeCell ref="A7:C7"/>
    <mergeCell ref="A8:B8"/>
    <mergeCell ref="A5:C5"/>
    <mergeCell ref="A17:E17"/>
    <mergeCell ref="A18:E18"/>
    <mergeCell ref="A10:B10"/>
    <mergeCell ref="A11:B11"/>
    <mergeCell ref="A12:B12"/>
    <mergeCell ref="A13:B13"/>
    <mergeCell ref="A15:D15"/>
    <mergeCell ref="B16:E16"/>
  </mergeCells>
  <pageMargins left="0.70866141732283472" right="0.70866141732283472" top="0.78740157480314965" bottom="0.78740157480314965"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4"/>
  <sheetViews>
    <sheetView showGridLines="0" tabSelected="1" topLeftCell="A4" zoomScaleNormal="100" workbookViewId="0">
      <selection activeCell="B9" sqref="B9:C9"/>
    </sheetView>
  </sheetViews>
  <sheetFormatPr baseColWidth="10" defaultRowHeight="12.75" x14ac:dyDescent="0.2"/>
  <cols>
    <col min="1" max="1" width="4.28515625" style="130" customWidth="1"/>
    <col min="2" max="2" width="3.7109375" style="130" customWidth="1"/>
    <col min="3" max="3" width="64.85546875" style="130" customWidth="1"/>
    <col min="4" max="4" width="10" style="130" customWidth="1"/>
    <col min="5" max="5" width="8.85546875" style="130" customWidth="1"/>
    <col min="6" max="16384" width="11.42578125" style="130"/>
  </cols>
  <sheetData>
    <row r="1" spans="1:8" customFormat="1" ht="16.5" customHeight="1" x14ac:dyDescent="0.2">
      <c r="E1" s="118"/>
      <c r="H1" s="130"/>
    </row>
    <row r="2" spans="1:8" ht="33" customHeight="1" x14ac:dyDescent="0.25">
      <c r="A2" s="216"/>
      <c r="B2" s="216"/>
      <c r="C2" s="216"/>
      <c r="D2" s="216"/>
      <c r="E2" s="131"/>
    </row>
    <row r="3" spans="1:8" ht="47.25" customHeight="1" x14ac:dyDescent="0.25">
      <c r="A3" s="132"/>
      <c r="B3" s="132"/>
      <c r="C3" s="132"/>
      <c r="D3" s="132"/>
      <c r="E3" s="131"/>
    </row>
    <row r="4" spans="1:8" ht="43.5" customHeight="1" x14ac:dyDescent="0.2">
      <c r="A4" s="217" t="s">
        <v>166</v>
      </c>
      <c r="B4" s="217"/>
      <c r="C4" s="217"/>
      <c r="D4" s="217"/>
      <c r="E4" s="217"/>
    </row>
    <row r="5" spans="1:8" ht="14.25" customHeight="1" x14ac:dyDescent="0.2">
      <c r="A5" s="219" t="s">
        <v>179</v>
      </c>
      <c r="B5" s="219"/>
      <c r="C5" s="219"/>
      <c r="D5" s="219"/>
      <c r="E5" s="219"/>
    </row>
    <row r="6" spans="1:8" ht="14.25" customHeight="1" x14ac:dyDescent="0.2">
      <c r="A6" s="213"/>
      <c r="B6" s="213"/>
      <c r="C6" s="213"/>
      <c r="D6" s="213"/>
    </row>
    <row r="7" spans="1:8" ht="14.25" customHeight="1" x14ac:dyDescent="0.2">
      <c r="A7" s="213"/>
      <c r="B7" s="213"/>
      <c r="C7" s="213"/>
    </row>
    <row r="8" spans="1:8" ht="38.25" customHeight="1" x14ac:dyDescent="0.2">
      <c r="A8" s="133"/>
      <c r="B8" s="213" t="s">
        <v>167</v>
      </c>
      <c r="C8" s="213"/>
      <c r="D8" s="133" t="s">
        <v>7</v>
      </c>
      <c r="E8" s="133" t="s">
        <v>156</v>
      </c>
    </row>
    <row r="9" spans="1:8" ht="38.25" customHeight="1" x14ac:dyDescent="0.2">
      <c r="A9" s="137">
        <v>1</v>
      </c>
      <c r="B9" s="218" t="s">
        <v>168</v>
      </c>
      <c r="C9" s="218"/>
      <c r="D9" s="135">
        <v>5</v>
      </c>
      <c r="E9" s="135">
        <v>5</v>
      </c>
    </row>
    <row r="10" spans="1:8" ht="38.25" customHeight="1" x14ac:dyDescent="0.2">
      <c r="A10" s="137">
        <v>2</v>
      </c>
      <c r="B10" s="218" t="s">
        <v>169</v>
      </c>
      <c r="C10" s="218"/>
      <c r="D10" s="135">
        <v>20</v>
      </c>
      <c r="E10" s="135">
        <v>23.2</v>
      </c>
    </row>
    <row r="11" spans="1:8" ht="38.25" customHeight="1" x14ac:dyDescent="0.2">
      <c r="A11" s="137">
        <v>3</v>
      </c>
      <c r="B11" s="218" t="s">
        <v>170</v>
      </c>
      <c r="C11" s="218"/>
    </row>
    <row r="12" spans="1:8" ht="38.25" customHeight="1" x14ac:dyDescent="0.2">
      <c r="A12" s="137"/>
      <c r="B12" s="134" t="s">
        <v>171</v>
      </c>
      <c r="C12" s="134" t="s">
        <v>172</v>
      </c>
      <c r="D12" s="135">
        <v>40</v>
      </c>
      <c r="E12" s="135">
        <v>40</v>
      </c>
    </row>
    <row r="13" spans="1:8" ht="38.25" customHeight="1" x14ac:dyDescent="0.2">
      <c r="A13" s="137"/>
      <c r="B13" s="134" t="s">
        <v>171</v>
      </c>
      <c r="C13" s="134" t="s">
        <v>173</v>
      </c>
      <c r="D13" s="135">
        <v>40</v>
      </c>
      <c r="E13" s="135">
        <v>40</v>
      </c>
    </row>
    <row r="14" spans="1:8" ht="38.25" customHeight="1" x14ac:dyDescent="0.2">
      <c r="A14" s="137"/>
      <c r="B14" s="134" t="s">
        <v>171</v>
      </c>
      <c r="C14" s="134" t="s">
        <v>174</v>
      </c>
      <c r="D14" s="135">
        <v>55</v>
      </c>
      <c r="E14" s="135">
        <v>63.8</v>
      </c>
    </row>
    <row r="15" spans="1:8" ht="38.25" customHeight="1" x14ac:dyDescent="0.2">
      <c r="A15" s="137">
        <v>4</v>
      </c>
      <c r="B15" s="218" t="s">
        <v>175</v>
      </c>
      <c r="C15" s="218"/>
      <c r="D15" s="135"/>
      <c r="E15" s="135"/>
    </row>
    <row r="16" spans="1:8" ht="38.25" customHeight="1" x14ac:dyDescent="0.2">
      <c r="A16" s="134"/>
      <c r="B16" s="134" t="s">
        <v>171</v>
      </c>
      <c r="C16" s="134" t="s">
        <v>172</v>
      </c>
      <c r="D16" s="135">
        <v>40</v>
      </c>
      <c r="E16" s="135">
        <v>40</v>
      </c>
    </row>
    <row r="17" spans="1:5" ht="38.25" customHeight="1" x14ac:dyDescent="0.2">
      <c r="A17" s="134"/>
      <c r="B17" s="134" t="s">
        <v>171</v>
      </c>
      <c r="C17" s="134" t="s">
        <v>173</v>
      </c>
      <c r="D17" s="135">
        <v>131.5</v>
      </c>
      <c r="E17" s="135">
        <v>131.5</v>
      </c>
    </row>
    <row r="18" spans="1:5" ht="38.25" customHeight="1" x14ac:dyDescent="0.2">
      <c r="A18" s="134"/>
      <c r="B18" s="134" t="s">
        <v>171</v>
      </c>
      <c r="C18" s="134" t="s">
        <v>174</v>
      </c>
      <c r="D18" s="135">
        <v>131.5</v>
      </c>
      <c r="E18" s="135">
        <v>152.54</v>
      </c>
    </row>
    <row r="19" spans="1:5" ht="14.25" customHeight="1" x14ac:dyDescent="0.2">
      <c r="A19" s="137"/>
      <c r="D19" s="135"/>
      <c r="E19" s="135"/>
    </row>
    <row r="20" spans="1:5" ht="28.5" customHeight="1" x14ac:dyDescent="0.2">
      <c r="A20" s="138" t="s">
        <v>176</v>
      </c>
      <c r="B20" s="213" t="s">
        <v>177</v>
      </c>
      <c r="C20" s="213"/>
      <c r="D20" s="213"/>
      <c r="E20" s="213"/>
    </row>
    <row r="21" spans="1:5" ht="30" customHeight="1" x14ac:dyDescent="0.2">
      <c r="A21" s="214"/>
      <c r="B21" s="214"/>
      <c r="C21" s="214"/>
      <c r="D21" s="214"/>
    </row>
    <row r="22" spans="1:5" ht="33" customHeight="1" x14ac:dyDescent="0.2">
      <c r="A22" s="136" t="s">
        <v>165</v>
      </c>
      <c r="B22" s="215" t="s">
        <v>184</v>
      </c>
      <c r="C22" s="215"/>
      <c r="D22" s="215"/>
      <c r="E22" s="215"/>
    </row>
    <row r="23" spans="1:5" ht="60.75" customHeight="1" x14ac:dyDescent="0.2">
      <c r="A23" s="212"/>
      <c r="B23" s="212"/>
      <c r="C23" s="212"/>
      <c r="D23" s="212"/>
      <c r="E23" s="212"/>
    </row>
    <row r="24" spans="1:5" ht="14.25" customHeight="1" x14ac:dyDescent="0.2">
      <c r="A24" s="213" t="s">
        <v>181</v>
      </c>
      <c r="B24" s="213"/>
      <c r="C24" s="213"/>
      <c r="D24" s="213"/>
      <c r="E24" s="213"/>
    </row>
  </sheetData>
  <mergeCells count="15">
    <mergeCell ref="B9:C9"/>
    <mergeCell ref="A2:D2"/>
    <mergeCell ref="A4:E4"/>
    <mergeCell ref="A6:D6"/>
    <mergeCell ref="A7:C7"/>
    <mergeCell ref="B8:C8"/>
    <mergeCell ref="A5:E5"/>
    <mergeCell ref="A23:E23"/>
    <mergeCell ref="A24:E24"/>
    <mergeCell ref="B10:C10"/>
    <mergeCell ref="B11:C11"/>
    <mergeCell ref="B15:C15"/>
    <mergeCell ref="B20:E20"/>
    <mergeCell ref="A21:D21"/>
    <mergeCell ref="B22:E22"/>
  </mergeCells>
  <pageMargins left="0.70866141732283472" right="0.70866141732283472" top="0.78740157480314965" bottom="0.78740157480314965"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Preisblatt_Jahreskunden</vt:lpstr>
      <vt:lpstr>Preisblatt Lastgangkunden</vt:lpstr>
      <vt:lpstr>Preisblatt Gemeinderabatt</vt:lpstr>
      <vt:lpstr>Preisblatt_Messung</vt:lpstr>
      <vt:lpstr>SoL Messung_Abrechnung</vt:lpstr>
      <vt:lpstr>Mahnung_Inkasso_Sperrung</vt:lpstr>
      <vt:lpstr>'Preisblatt Gemeinderabatt'!Druckbereich</vt:lpstr>
      <vt:lpstr>'Preisblatt Lastgangkunden'!Druckbereich</vt:lpstr>
      <vt:lpstr>Preisblatt_Jahreskunden!Druckbereich</vt:lpstr>
    </vt:vector>
  </TitlesOfParts>
  <Company>ENSO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Kurze Jana</dc:creator>
  <cp:lastModifiedBy>Kirpal Simone</cp:lastModifiedBy>
  <cp:lastPrinted>2020-06-22T12:17:22Z</cp:lastPrinted>
  <dcterms:created xsi:type="dcterms:W3CDTF">2017-10-13T07:37:38Z</dcterms:created>
  <dcterms:modified xsi:type="dcterms:W3CDTF">2020-06-30T05:47:52Z</dcterms:modified>
</cp:coreProperties>
</file>