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35" windowWidth="15600" windowHeight="63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E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M21" i="18"/>
  <c r="I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H21" i="18"/>
  <c r="L21" i="18"/>
  <c r="D56" i="18"/>
  <c r="J55" i="18" s="1"/>
  <c r="F21" i="18"/>
  <c r="E31" i="18"/>
  <c r="D66" i="18"/>
  <c r="K65" i="18" s="1"/>
  <c r="L65" i="18"/>
  <c r="G55" i="18"/>
  <c r="L55" i="18"/>
  <c r="F55" i="18"/>
  <c r="H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K5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25" i="7" l="1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P25" i="7"/>
  <c r="H25" i="7"/>
  <c r="L23" i="7"/>
  <c r="P21" i="7"/>
  <c r="L19" i="7"/>
  <c r="P17" i="7"/>
  <c r="J16" i="7"/>
  <c r="N14" i="7"/>
  <c r="H13" i="7"/>
  <c r="F25" i="7"/>
  <c r="K23" i="7"/>
  <c r="O21" i="7"/>
  <c r="I20" i="7"/>
  <c r="M18" i="7"/>
  <c r="F17" i="7"/>
  <c r="M14" i="7"/>
  <c r="F13" i="7"/>
  <c r="P24" i="7"/>
  <c r="L22" i="7"/>
  <c r="P20" i="7"/>
  <c r="J19" i="7"/>
  <c r="N17" i="7"/>
  <c r="H16" i="7"/>
  <c r="L14" i="7"/>
  <c r="P12" i="7"/>
  <c r="N24" i="7"/>
  <c r="N20" i="7"/>
  <c r="H19" i="7"/>
  <c r="N16" i="7"/>
  <c r="J14" i="7"/>
  <c r="F23" i="7"/>
  <c r="O19" i="7"/>
  <c r="K17" i="7"/>
  <c r="F15" i="7"/>
  <c r="I25" i="7"/>
  <c r="K24" i="7"/>
  <c r="M23" i="7"/>
  <c r="O22" i="7"/>
  <c r="F22" i="7"/>
  <c r="I21" i="7"/>
  <c r="K20" i="7"/>
  <c r="M19" i="7"/>
  <c r="O18" i="7"/>
  <c r="F18" i="7"/>
  <c r="I17" i="7"/>
  <c r="K16" i="7"/>
  <c r="M15" i="7"/>
  <c r="O14" i="7"/>
  <c r="F14" i="7"/>
  <c r="I13" i="7"/>
  <c r="K12" i="7"/>
  <c r="J24" i="7"/>
  <c r="N22" i="7"/>
  <c r="H21" i="7"/>
  <c r="J20" i="7"/>
  <c r="N18" i="7"/>
  <c r="H17" i="7"/>
  <c r="L15" i="7"/>
  <c r="P13" i="7"/>
  <c r="J12" i="7"/>
  <c r="O25" i="7"/>
  <c r="I24" i="7"/>
  <c r="M22" i="7"/>
  <c r="F21" i="7"/>
  <c r="K19" i="7"/>
  <c r="O17" i="7"/>
  <c r="I16" i="7"/>
  <c r="K15" i="7"/>
  <c r="O13" i="7"/>
  <c r="I12" i="7"/>
  <c r="N25" i="7"/>
  <c r="H24" i="7"/>
  <c r="J23" i="7"/>
  <c r="N21" i="7"/>
  <c r="H20" i="7"/>
  <c r="L18" i="7"/>
  <c r="P16" i="7"/>
  <c r="J15" i="7"/>
  <c r="N13" i="7"/>
  <c r="H12" i="7"/>
  <c r="L25" i="7"/>
  <c r="L21" i="7"/>
  <c r="J18" i="7"/>
  <c r="P15" i="7"/>
  <c r="L13" i="7"/>
  <c r="K25" i="7"/>
  <c r="O23" i="7"/>
  <c r="K21" i="7"/>
  <c r="F19" i="7"/>
  <c r="M16" i="7"/>
  <c r="I14" i="7"/>
  <c r="M12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K14" i="7"/>
  <c r="M13" i="7"/>
  <c r="O12" i="7"/>
  <c r="F12" i="7"/>
  <c r="P23" i="7"/>
  <c r="H23" i="7"/>
  <c r="J22" i="7"/>
  <c r="P19" i="7"/>
  <c r="L17" i="7"/>
  <c r="H15" i="7"/>
  <c r="N12" i="7"/>
  <c r="M24" i="7"/>
  <c r="I22" i="7"/>
  <c r="M20" i="7"/>
  <c r="I18" i="7"/>
  <c r="O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<sst xmlns="http://schemas.openxmlformats.org/spreadsheetml/2006/main" count="1373" uniqueCount="678">
  <si>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</si>
  <si>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</si>
  <si>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</si>
  <si>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</si>
  <si>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</si>
  <si>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</si>
  <si>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</si>
  <si>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</si>
  <si>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</si>
  <si>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</si>
  <si>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</si>
  <si>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</si>
  <si>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</si>
  <si>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</si>
  <si>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</si>
  <si>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</si>
  <si>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</si>
  <si>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</si>
  <si>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</si>
  <si>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</si>
  <si>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</si>
  <si>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</si>
  <si>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</si>
  <si>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</si>
  <si>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</si>
  <si>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</si>
  <si>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</si>
  <si>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</si>
  <si>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</si>
  <si>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</si>
  <si>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</si>
  <si>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</si>
  <si>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</si>
  <si>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</si>
  <si>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</si>
  <si>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</si>
  <si>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</si>
  <si>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</si>
  <si>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</si>
  <si>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</si>
  <si>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</si>
  <si>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</si>
  <si>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</si>
  <si>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</si>
  <si>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</si>
  <si>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</si>
  <si>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</si>
  <si>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</si>
  <si>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</si>
  <si>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</si>
  <si>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</si>
  <si>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</si>
  <si>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</si>
  <si>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</si>
  <si>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</si>
  <si>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</si>
  <si>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</si>
  <si>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</si>
  <si>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</si>
  <si>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</si>
  <si>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</si>
  <si>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</si>
  <si>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</si>
  <si>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</si>
  <si>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</si>
  <si>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</si>
  <si>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</si>
  <si>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</si>
  <si>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</si>
  <si>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</si>
  <si>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</si>
  <si>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</si>
  <si>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</si>
  <si>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</si>
  <si>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</si>
  <si>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</si>
  <si>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</si>
  <si>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</si>
  <si>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</si>
  <si>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</si>
  <si>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</si>
  <si>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</si>
  <si>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</si>
  <si>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</si>
  <si>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</si>
  <si>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</si>
  <si>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</si>
  <si>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</si>
  <si>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</si>
  <si>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</si>
  <si>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</si>
  <si>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</si>
  <si>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</si>
  <si>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</si>
  <si>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</si>
  <si>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</si>
  <si>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</si>
  <si>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</si>
  <si>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</si>
  <si>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</si>
  <si>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</si>
  <si>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</si>
  <si>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</si>
  <si>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</si>
  <si>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</si>
  <si>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</si>
  <si>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</si>
  <si>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</si>
  <si>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</si>
  <si>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</si>
  <si>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</si>
  <si>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</si>
  <si>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</si>
  <si>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</si>
  <si>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</si>
  <si>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</si>
  <si>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</si>
  <si>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</si>
  <si>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</si>
  <si>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</si>
  <si>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</si>
  <si>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</si>
  <si>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</si>
  <si>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</si>
  <si>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</si>
  <si>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</si>
  <si>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</si>
  <si>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</si>
  <si>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</si>
  <si>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</si>
  <si>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</si>
  <si>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</si>
  <si>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</si>
  <si>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</si>
  <si>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</si>
  <si>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</si>
  <si>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</si>
  <si>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</si>
  <si>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</si>
  <si>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</si>
  <si>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</si>
  <si>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</si>
  <si>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</si>
  <si>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</si>
  <si>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</si>
  <si>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</si>
  <si>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</si>
  <si>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</si>
  <si>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</si>
  <si>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</si>
  <si>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</si>
  <si>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</si>
  <si>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</si>
  <si>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</si>
  <si>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</si>
  <si>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</si>
  <si>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</si>
  <si>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</si>
  <si>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</si>
  <si>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</si>
  <si>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</si>
  <si>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</si>
  <si>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</si>
  <si>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</si>
  <si>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</si>
  <si>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</si>
  <si>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</si>
  <si>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</si>
  <si>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</si>
  <si>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</si>
  <si>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</si>
  <si>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</si>
  <si>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</si>
  <si>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</si>
  <si>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</si>
  <si>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</si>
  <si>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</si>
  <si>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</si>
  <si>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</si>
  <si>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</si>
  <si>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</si>
  <si>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</si>
  <si>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</si>
  <si>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</si>
  <si>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</si>
  <si>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</si>
  <si>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</si>
  <si>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</si>
  <si>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</si>
  <si>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</si>
  <si>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</si>
  <si>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</si>
  <si>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</si>
  <si>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</si>
  <si>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</si>
  <si>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</si>
  <si>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</si>
  <si>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</si>
  <si>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</si>
  <si>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</si>
  <si>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</si>
  <si>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</si>
  <si>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</si>
  <si>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</si>
  <si>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</si>
  <si>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</si>
  <si>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</si>
  <si>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</si>
  <si>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</si>
  <si>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</si>
  <si>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</si>
  <si>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</si>
  <si>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</si>
  <si>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</si>
  <si>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</si>
  <si>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</si>
  <si>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</si>
  <si>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</si>
  <si>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</si>
  <si>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</si>
  <si>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</si>
  <si>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</si>
  <si>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</si>
  <si>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</si>
  <si>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</si>
  <si>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</si>
  <si>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</si>
  <si>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</si>
  <si>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</si>
  <si>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</si>
  <si>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</si>
  <si>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</si>
  <si>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</si>
  <si>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</si>
  <si>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</si>
  <si>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</si>
  <si>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</si>
  <si>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</si>
  <si>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</si>
  <si>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</si>
  <si>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</si>
  <si>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</si>
  <si>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</si>
  <si>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</si>
  <si>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</si>
  <si>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</si>
  <si>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</si>
  <si>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</si>
  <si>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</si>
  <si>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</si>
  <si>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</si>
  <si>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</si>
  <si>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</si>
  <si>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</si>
  <si>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</si>
  <si>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</si>
  <si>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</si>
  <si>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</si>
  <si>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</si>
  <si>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</si>
  <si>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</si>
  <si>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</si>
  <si>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</si>
  <si>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</si>
  <si>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</si>
  <si>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</si>
  <si>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</si>
  <si>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</si>
  <si>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</si>
  <si>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</si>
  <si>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</si>
  <si>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</si>
  <si>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</si>
  <si>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</si>
  <si>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</si>
  <si>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</si>
  <si>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</si>
  <si>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</si>
  <si>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</si>
  <si>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</si>
  <si>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</si>
  <si>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</si>
  <si>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</si>
  <si>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</si>
  <si>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</si>
  <si>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</si>
  <si>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</si>
  <si>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</si>
  <si>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</si>
  <si>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</si>
  <si>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</si>
  <si>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</si>
  <si>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</si>
  <si>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</si>
  <si>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</si>
  <si>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</si>
  <si>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</si>
  <si>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</si>
  <si>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</si>
  <si>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</si>
  <si>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</si>
  <si>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</si>
  <si>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</si>
  <si>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</si>
  <si>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</si>
  <si>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</si>
  <si>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</si>
  <si>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</si>
  <si>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</si>
  <si>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</si>
  <si>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</si>
  <si>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</si>
  <si>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</si>
  <si>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</si>
  <si>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</si>
  <si>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</si>
  <si>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</si>
  <si>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</si>
  <si>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</si>
  <si>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</si>
  <si>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</si>
  <si>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</si>
  <si>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</si>
  <si>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</si>
  <si>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</si>
  <si>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</si>
  <si>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</si>
  <si>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</si>
  <si>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</si>
  <si>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</si>
  <si>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</si>
  <si>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</si>
  <si>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</si>
  <si>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</si>
  <si>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</si>
  <si>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</si>
  <si>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</si>
  <si>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</si>
  <si>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</si>
  <si>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</si>
  <si>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</si>
  <si>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</si>
  <si>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</si>
  <si>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</si>
  <si>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</si>
  <si>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</si>
  <si>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</si>
  <si>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</si>
  <si>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</si>
  <si>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</si>
  <si>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</si>
  <si>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</si>
  <si>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</si>
  <si>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</si>
  <si>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</si>
  <si>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</si>
  <si>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</si>
  <si>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</si>
  <si>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</si>
  <si>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</si>
  <si>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</si>
  <si>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</si>
  <si>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</si>
  <si>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</si>
  <si>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</si>
  <si>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</si>
  <si>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</si>
  <si>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</si>
  <si>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</si>
  <si>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</si>
  <si>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</si>
  <si>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</si>
  <si>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</si>
  <si>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</si>
  <si>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</si>
  <si>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</si>
  <si>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</si>
  <si>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</si>
  <si>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</si>
  <si>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</si>
  <si>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</si>
  <si>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</si>
  <si>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</si>
  <si>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</si>
  <si>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</si>
  <si>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</si>
  <si>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</si>
  <si>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</si>
  <si>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</si>
  <si>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</si>
  <si>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</si>
  <si>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</si>
  <si>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</si>
  <si>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</si>
  <si>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</si>
  <si>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</si>
  <si>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</si>
  <si>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</si>
  <si>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</si>
  <si>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</si>
  <si>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</si>
  <si>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</si>
  <si>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</si>
  <si>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</si>
  <si>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</si>
  <si>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</si>
  <si>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</si>
  <si>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</si>
  <si>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</si>
  <si>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</si>
  <si>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</si>
  <si>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</si>
  <si>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</si>
  <si>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</si>
  <si>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</si>
  <si>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</si>
  <si>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</si>
  <si>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</si>
  <si>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</si>
  <si>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</si>
  <si>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</si>
  <si>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</si>
  <si>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</si>
  <si>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</si>
  <si>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</si>
  <si>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</si>
  <si>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</si>
  <si>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</si>
  <si>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</si>
  <si>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</si>
  <si>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</si>
  <si>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</si>
  <si>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</si>
  <si>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</si>
  <si>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</si>
  <si>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</si>
  <si>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</si>
  <si>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</si>
  <si>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</si>
  <si>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</si>
  <si>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</si>
  <si>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</si>
  <si>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</si>
  <si>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</si>
  <si>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</si>
  <si>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</si>
  <si>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</si>
  <si>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</si>
  <si>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</si>
  <si>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</si>
  <si>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</si>
  <si>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</si>
  <si>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</si>
  <si>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</si>
  <si>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</si>
  <si>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</si>
  <si>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</si>
  <si>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</si>
  <si>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</si>
  <si>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</si>
  <si>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</si>
  <si>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</si>
  <si>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</si>
  <si>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</si>
  <si>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</si>
  <si>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</si>
  <si>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</si>
  <si>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</si>
  <si>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</si>
  <si>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</si>
  <si>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</si>
  <si>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</si>
  <si>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</si>
  <si>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</si>
  <si>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</si>
  <si>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</si>
  <si>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</si>
  <si>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</si>
  <si>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</si>
  <si>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</si>
  <si>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</si>
  <si>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</si>
  <si>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</si>
  <si>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</si>
  <si>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</si>
  <si>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</si>
  <si>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</si>
  <si>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</si>
  <si>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</si>
  <si>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</si>
  <si>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</si>
  <si>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</si>
  <si>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</si>
  <si>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</si>
  <si>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</si>
  <si>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</si>
  <si>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</si>
  <si>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</si>
  <si>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</si>
  <si>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</si>
  <si>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</si>
  <si>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</si>
  <si>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</si>
  <si>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</si>
  <si>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</si>
  <si>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</si>
  <si>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</si>
  <si>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</si>
  <si>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</si>
  <si>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</si>
  <si>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</si>
  <si>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</si>
  <si>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</si>
  <si>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</si>
  <si>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</si>
  <si>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</si>
  <si>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</si>
  <si>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</si>
  <si>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</si>
  <si>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</si>
  <si>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</si>
  <si>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</si>
  <si>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</si>
  <si>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</si>
  <si>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</si>
  <si>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</si>
  <si>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</si>
  <si>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</si>
  <si>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</si>
  <si>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</si>
  <si>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</si>
  <si>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</si>
  <si>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</si>
  <si>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</si>
  <si>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</si>
  <si>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</si>
  <si>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</si>
  <si>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</si>
  <si>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</si>
  <si>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</si>
  <si>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</si>
  <si>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</si>
  <si>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</si>
  <si>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</si>
  <si>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</si>
  <si>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</si>
  <si>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</si>
  <si>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</si>
  <si>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</si>
  <si>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</si>
  <si>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</si>
  <si>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</si>
  <si>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</si>
  <si>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</si>
  <si>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</si>
  <si>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</si>
  <si>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</si>
  <si>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</si>
  <si>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</si>
  <si>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</si>
  <si>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</si>
  <si>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</si>
  <si>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</si>
  <si>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</si>
  <si>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</si>
  <si>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</si>
  <si>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</si>
  <si>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</si>
  <si>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</si>
  <si>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</si>
  <si>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</si>
  <si>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</si>
  <si>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</si>
  <si>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</si>
  <si>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</si>
  <si>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</si>
  <si>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</si>
  <si>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</si>
  <si>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</si>
  <si>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</si>
  <si>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</si>
  <si>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</si>
  <si>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</si>
  <si>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</si>
  <si>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</si>
  <si>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</si>
  <si>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</si>
  <si>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</si>
  <si>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</si>
  <si>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</si>
  <si>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</si>
  <si>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</si>
  <si>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</si>
  <si>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</si>
  <si>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</si>
  <si>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</si>
  <si>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</si>
  <si>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</si>
  <si>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</si>
  <si>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</si>
  <si>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</si>
  <si>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</si>
  <si>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</si>
  <si>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</si>
  <si>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</si>
  <si>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</si>
  <si>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</si>
  <si>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</si>
  <si>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</si>
  <si>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</si>
  <si>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</si>
  <si>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</si>
  <si>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</si>
  <si>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</si>
  <si>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</si>
  <si>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</si>
  <si>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</si>
  <si>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</si>
  <si>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</si>
  <si>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</si>
  <si>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</si>
  <si>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</si>
  <si>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</si>
  <si>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</si>
  <si>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</si>
  <si>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</si>
  <si>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</si>
  <si>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</si>
  <si>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</si>
  <si>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</si>
  <si>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</si>
  <si>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</si>
  <si>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</si>
  <si>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</si>
  <si>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</si>
  <si>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</si>
  <si>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</si>
  <si>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</si>
  <si>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</si>
  <si>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</si>
  <si>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</si>
  <si>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</si>
  <si>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</si>
  <si>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</si>
  <si>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</si>
  <si>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</si>
  <si>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</si>
  <si>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</si>
  <si>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</si>
  <si>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</si>
  <si>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</si>
  <si>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</si>
  <si>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</si>
  <si>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</si>
  <si>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</si>
  <si>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</si>
  <si>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</si>
  <si>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MEGA Monheimer Elektrizitäts- und
 Gasversorgung GmbH</t>
  </si>
  <si>
    <t>9870079500005</t>
  </si>
  <si>
    <t>Rheinpromenade 3a</t>
  </si>
  <si>
    <t>Monheim am Rhein</t>
  </si>
  <si>
    <t>Team Energie- und Netzmanagement</t>
  </si>
  <si>
    <t>bilanzierung@mega-monheim.de</t>
  </si>
  <si>
    <t>02173/9520-509</t>
  </si>
  <si>
    <t>GASPOOLNH7007951</t>
  </si>
  <si>
    <t>191093 Köln Stammheim</t>
  </si>
  <si>
    <t>Köln-Stammheim</t>
  </si>
  <si>
    <t>DE_GMF03</t>
  </si>
  <si>
    <t>DE_GGB03</t>
  </si>
  <si>
    <t>DE_GBD03</t>
  </si>
  <si>
    <t>DE_GHA03</t>
  </si>
  <si>
    <t>DE_GKO03</t>
  </si>
  <si>
    <t>DE_GMK03</t>
  </si>
  <si>
    <t>DE_GGA03</t>
  </si>
  <si>
    <t>DE_GBH03</t>
  </si>
  <si>
    <t>DE_GHD03</t>
  </si>
  <si>
    <t>DE_GPD03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</si>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</sst>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33" borderId="17" xfId="0" applyFill="1" applyBorder="1" applyAlignment="1" applyProtection="1">
      <alignment horizontal="center" wrapText="1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7" sqref="B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655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656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43098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43160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357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40789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Monheim am Rhein</v>
      </c>
      <c r="E28" s="38"/>
      <c r="F28" s="11"/>
      <c r="G28" s="2"/>
    </row>
    <row r="29" spans="1:15">
      <c r="B29" s="15"/>
      <c r="C29" s="22" t="s">
        <v>396</v>
      </c>
      <c r="D29" s="45" t="s">
        <v>660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E56" sqref="E5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MEGA Monheimer Elektrizitäts- und
 Gasversorgung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Monheim am Rhein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9870079500005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43160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665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4" zoomScale="70" zoomScaleNormal="70" workbookViewId="0">
      <selection activeCell="D52" sqref="D5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MEGA Monheimer Elektrizitäts- und
 Gasversorgung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Monheim am Rhein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9870079500005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43160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191093 Köln Stammheim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75</v>
      </c>
      <c r="G14" s="263" t="s">
        <v>567</v>
      </c>
      <c r="H14" s="51">
        <v>-1.85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73</v>
      </c>
      <c r="G15" s="263" t="s">
        <v>562</v>
      </c>
      <c r="H15" s="51">
        <v>0.6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191093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Köln-Stammheim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191093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MEGA Monheimer Elektrizitäts- und
 Gasversorgung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Monheim am Rhein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9870079500005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43160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44" sqref="I44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MEGA Monheimer Elektrizitäts- und
 Gasversorgung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Monheim am Rhein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9870079500005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43160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Monheim am Rhein</v>
      </c>
      <c r="D12" s="62" t="s">
        <v>247</v>
      </c>
      <c r="E12" s="164" t="s">
        <v>29</v>
      </c>
      <c r="F12" s="296" t="str">
        <f>VLOOKUP($E12,'BDEW-Standard'!$B$3:$M$158,F$9,0)</f>
        <v>N23</v>
      </c>
      <c r="H12" s="273">
        <f>ROUND(VLOOKUP($E12,'BDEW-Standard'!$B$3:$M$158,H$9,0),7)</f>
        <v>2.3987552000000001</v>
      </c>
      <c r="I12" s="273">
        <f>ROUND(VLOOKUP($E12,'BDEW-Standard'!$B$3:$M$158,I$9,0),7)</f>
        <v>-34.723487800000001</v>
      </c>
      <c r="J12" s="273">
        <f>ROUND(VLOOKUP($E12,'BDEW-Standard'!$B$3:$M$158,J$9,0),7)</f>
        <v>5.7996445999999997</v>
      </c>
      <c r="K12" s="273">
        <f>ROUND(VLOOKUP($E12,'BDEW-Standard'!$B$3:$M$158,K$9,0),7)</f>
        <v>0.1016748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1.0221652961614969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Monheim am Rhein</v>
      </c>
      <c r="D13" s="62" t="s">
        <v>247</v>
      </c>
      <c r="E13" s="164" t="s">
        <v>21</v>
      </c>
      <c r="F13" s="296" t="str">
        <f>VLOOKUP($E13,'BDEW-Standard'!$B$3:$M$158,F$9,0)</f>
        <v>N13</v>
      </c>
      <c r="H13" s="273">
        <f>ROUND(VLOOKUP($E13,'BDEW-Standard'!$B$3:$M$158,H$9,0),7)</f>
        <v>3.0553842000000002</v>
      </c>
      <c r="I13" s="273">
        <f>ROUND(VLOOKUP($E13,'BDEW-Standard'!$B$3:$M$158,I$9,0),7)</f>
        <v>-37.183637400000002</v>
      </c>
      <c r="J13" s="273">
        <f>ROUND(VLOOKUP($E13,'BDEW-Standard'!$B$3:$M$158,J$9,0),7)</f>
        <v>5.6810824999999996</v>
      </c>
      <c r="K13" s="273">
        <f>ROUND(VLOOKUP($E13,'BDEW-Standard'!$B$3:$M$158,K$9,0),7)</f>
        <v>8.2196599999999995E-2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0.99521022916399493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Monheim am Rhein</v>
      </c>
      <c r="D14" s="62" t="s">
        <v>247</v>
      </c>
      <c r="E14" s="164" t="s">
        <v>667</v>
      </c>
      <c r="F14" s="296" t="str">
        <f>VLOOKUP($E14,'BDEW-Standard'!$B$3:$M$158,F$9,0)</f>
        <v>MF3</v>
      </c>
      <c r="H14" s="273">
        <f>ROUND(VLOOKUP($E14,'BDEW-Standard'!$B$3:$M$158,H$9,0),7)</f>
        <v>2.3877617999999998</v>
      </c>
      <c r="I14" s="273">
        <f>ROUND(VLOOKUP($E14,'BDEW-Standard'!$B$3:$M$158,I$9,0),7)</f>
        <v>-34.721360500000003</v>
      </c>
      <c r="J14" s="273">
        <f>ROUND(VLOOKUP($E14,'BDEW-Standard'!$B$3:$M$158,J$9,0),7)</f>
        <v>5.8164303999999998</v>
      </c>
      <c r="K14" s="273">
        <f>ROUND(VLOOKUP($E14,'BDEW-Standard'!$B$3:$M$158,K$9,0),7)</f>
        <v>0.12081939999999999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1.0365184142102302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Monheim am Rhein</v>
      </c>
      <c r="D15" s="62" t="s">
        <v>247</v>
      </c>
      <c r="E15" s="164" t="s">
        <v>669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Monheim am Rhein</v>
      </c>
      <c r="D16" s="62" t="s">
        <v>247</v>
      </c>
      <c r="E16" s="164" t="s">
        <v>670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Monheim am Rhein</v>
      </c>
      <c r="D17" s="62" t="s">
        <v>247</v>
      </c>
      <c r="E17" s="164" t="s">
        <v>671</v>
      </c>
      <c r="F17" s="296" t="str">
        <f>VLOOKUP($E17,'BDEW-Standard'!$B$3:$M$158,F$9,0)</f>
        <v>KO3</v>
      </c>
      <c r="H17" s="273">
        <f>ROUND(VLOOKUP($E17,'BDEW-Standard'!$B$3:$M$158,H$9,0),7)</f>
        <v>2.7172288</v>
      </c>
      <c r="I17" s="273">
        <f>ROUND(VLOOKUP($E17,'BDEW-Standard'!$B$3:$M$158,I$9,0),7)</f>
        <v>-35.141256300000002</v>
      </c>
      <c r="J17" s="273">
        <f>ROUND(VLOOKUP($E17,'BDEW-Standard'!$B$3:$M$158,J$9,0),7)</f>
        <v>7.1303394999999998</v>
      </c>
      <c r="K17" s="273">
        <f>ROUND(VLOOKUP($E17,'BDEW-Standard'!$B$3:$M$158,K$9,0),7)</f>
        <v>0.14184720000000001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1.0630299199876638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Monheim am Rhein</v>
      </c>
      <c r="D18" s="62" t="s">
        <v>247</v>
      </c>
      <c r="E18" s="164" t="s">
        <v>672</v>
      </c>
      <c r="F18" s="296" t="str">
        <f>VLOOKUP($E18,'BDEW-Standard'!$B$3:$M$158,F$9,0)</f>
        <v>MK3</v>
      </c>
      <c r="H18" s="273">
        <f>ROUND(VLOOKUP($E18,'BDEW-Standard'!$B$3:$M$158,H$9,0),7)</f>
        <v>2.7882424000000001</v>
      </c>
      <c r="I18" s="273">
        <f>ROUND(VLOOKUP($E18,'BDEW-Standard'!$B$3:$M$158,I$9,0),7)</f>
        <v>-34.880612999999997</v>
      </c>
      <c r="J18" s="273">
        <f>ROUND(VLOOKUP($E18,'BDEW-Standard'!$B$3:$M$158,J$9,0),7)</f>
        <v>6.5951899000000003</v>
      </c>
      <c r="K18" s="273">
        <f>ROUND(VLOOKUP($E18,'BDEW-Standard'!$B$3:$M$158,K$9,0),7)</f>
        <v>5.4032900000000002E-2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1.0622306107520199</v>
      </c>
      <c r="R18" s="274">
        <f>ROUND(VLOOKUP(MID($E18,4,3),'Wochentag F(WT)'!$B$7:$J$22,R$9,0),4)</f>
        <v>1.0699000000000001</v>
      </c>
      <c r="S18" s="274">
        <f>ROUND(VLOOKUP(MID($E18,4,3),'Wochentag F(WT)'!$B$7:$J$22,S$9,0),4)</f>
        <v>1.0365</v>
      </c>
      <c r="T18" s="274">
        <f>ROUND(VLOOKUP(MID($E18,4,3),'Wochentag F(WT)'!$B$7:$J$22,T$9,0),4)</f>
        <v>0.99329999999999996</v>
      </c>
      <c r="U18" s="274">
        <f>ROUND(VLOOKUP(MID($E18,4,3),'Wochentag F(WT)'!$B$7:$J$22,U$9,0),4)</f>
        <v>0.99480000000000002</v>
      </c>
      <c r="V18" s="274">
        <f>ROUND(VLOOKUP(MID($E18,4,3),'Wochentag F(WT)'!$B$7:$J$22,V$9,0),4)</f>
        <v>1.0659000000000001</v>
      </c>
      <c r="W18" s="274">
        <f>ROUND(VLOOKUP(MID($E18,4,3),'Wochentag F(WT)'!$B$7:$J$22,W$9,0),4)</f>
        <v>0.93620000000000003</v>
      </c>
      <c r="X18" s="275">
        <f t="shared" si="2"/>
        <v>0.90339999999999954</v>
      </c>
      <c r="Y18" s="292"/>
      <c r="Z18" s="210"/>
    </row>
    <row r="19" spans="2:26" s="142" customFormat="1">
      <c r="B19" s="143">
        <v>8</v>
      </c>
      <c r="C19" s="144" t="str">
        <f t="shared" si="0"/>
        <v>Monheim am Rhein</v>
      </c>
      <c r="D19" s="62" t="s">
        <v>247</v>
      </c>
      <c r="E19" s="164" t="s">
        <v>673</v>
      </c>
      <c r="F19" s="296" t="str">
        <f>VLOOKUP($E19,'BDEW-Standard'!$B$3:$M$158,F$9,0)</f>
        <v>GA3</v>
      </c>
      <c r="H19" s="273">
        <f>ROUND(VLOOKUP($E19,'BDEW-Standard'!$B$3:$M$158,H$9,0),7)</f>
        <v>2.2850164999999998</v>
      </c>
      <c r="I19" s="273">
        <f>ROUND(VLOOKUP($E19,'BDEW-Standard'!$B$3:$M$158,I$9,0),7)</f>
        <v>-36.287858399999998</v>
      </c>
      <c r="J19" s="273">
        <f>ROUND(VLOOKUP($E19,'BDEW-Standard'!$B$3:$M$158,J$9,0),7)</f>
        <v>6.5885125999999996</v>
      </c>
      <c r="K19" s="273">
        <f>ROUND(VLOOKUP($E19,'BDEW-Standard'!$B$3:$M$158,K$9,0),7)</f>
        <v>0.31505349999999999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1.0096183914256316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Monheim am Rhein</v>
      </c>
      <c r="D20" s="62" t="s">
        <v>247</v>
      </c>
      <c r="E20" s="164" t="s">
        <v>674</v>
      </c>
      <c r="F20" s="296" t="str">
        <f>VLOOKUP($E20,'BDEW-Standard'!$B$3:$M$158,F$9,0)</f>
        <v>BH3</v>
      </c>
      <c r="H20" s="273">
        <f>ROUND(VLOOKUP($E20,'BDEW-Standard'!$B$3:$M$158,H$9,0),7)</f>
        <v>2.0102471999999998</v>
      </c>
      <c r="I20" s="273">
        <f>ROUND(VLOOKUP($E20,'BDEW-Standard'!$B$3:$M$158,I$9,0),7)</f>
        <v>-35.253212400000002</v>
      </c>
      <c r="J20" s="273">
        <f>ROUND(VLOOKUP($E20,'BDEW-Standard'!$B$3:$M$158,J$9,0),7)</f>
        <v>6.1544406</v>
      </c>
      <c r="K20" s="273">
        <f>ROUND(VLOOKUP($E20,'BDEW-Standard'!$B$3:$M$158,K$9,0),7)</f>
        <v>0.32947409999999999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1.0436896084076008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Monheim am Rhein</v>
      </c>
      <c r="D21" s="62" t="s">
        <v>247</v>
      </c>
      <c r="E21" s="164" t="s">
        <v>675</v>
      </c>
      <c r="F21" s="296" t="str">
        <f>VLOOKUP($E21,'BDEW-Standard'!$B$3:$M$158,F$9,0)</f>
        <v>HD3</v>
      </c>
      <c r="H21" s="273">
        <f>ROUND(VLOOKUP($E21,'BDEW-Standard'!$B$3:$M$158,H$9,0),7)</f>
        <v>2.5792510000000002</v>
      </c>
      <c r="I21" s="273">
        <f>ROUND(VLOOKUP($E21,'BDEW-Standard'!$B$3:$M$158,I$9,0),7)</f>
        <v>-35.681614400000001</v>
      </c>
      <c r="J21" s="273">
        <f>ROUND(VLOOKUP($E21,'BDEW-Standard'!$B$3:$M$158,J$9,0),7)</f>
        <v>6.6857975999999999</v>
      </c>
      <c r="K21" s="273">
        <f>ROUND(VLOOKUP($E21,'BDEW-Standard'!$B$3:$M$158,K$9,0),7)</f>
        <v>0.19955410000000001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1.0393994293439688</v>
      </c>
      <c r="R21" s="274">
        <f>ROUND(VLOOKUP(MID($E21,4,3),'Wochentag F(WT)'!$B$7:$J$22,R$9,0),4)</f>
        <v>1.03</v>
      </c>
      <c r="S21" s="274">
        <f>ROUND(VLOOKUP(MID($E21,4,3),'Wochentag F(WT)'!$B$7:$J$22,S$9,0),4)</f>
        <v>1.03</v>
      </c>
      <c r="T21" s="274">
        <f>ROUND(VLOOKUP(MID($E21,4,3),'Wochentag F(WT)'!$B$7:$J$22,T$9,0),4)</f>
        <v>1.02</v>
      </c>
      <c r="U21" s="274">
        <f>ROUND(VLOOKUP(MID($E21,4,3),'Wochentag F(WT)'!$B$7:$J$22,U$9,0),4)</f>
        <v>1.03</v>
      </c>
      <c r="V21" s="274">
        <f>ROUND(VLOOKUP(MID($E21,4,3),'Wochentag F(WT)'!$B$7:$J$22,V$9,0),4)</f>
        <v>1.01</v>
      </c>
      <c r="W21" s="274">
        <f>ROUND(VLOOKUP(MID($E21,4,3),'Wochentag F(WT)'!$B$7:$J$22,W$9,0),4)</f>
        <v>0.93</v>
      </c>
      <c r="X21" s="275">
        <f t="shared" si="2"/>
        <v>0.95000000000000018</v>
      </c>
      <c r="Y21" s="292"/>
      <c r="Z21" s="210"/>
    </row>
    <row r="22" spans="2:26" s="142" customFormat="1">
      <c r="B22" s="143">
        <v>11</v>
      </c>
      <c r="C22" s="144" t="str">
        <f t="shared" si="0"/>
        <v>Monheim am Rhein</v>
      </c>
      <c r="D22" s="62" t="s">
        <v>247</v>
      </c>
      <c r="E22" s="164" t="s">
        <v>676</v>
      </c>
      <c r="F22" s="296" t="str">
        <f>VLOOKUP($E22,'BDEW-Standard'!$B$3:$M$158,F$9,0)</f>
        <v>PD3</v>
      </c>
      <c r="H22" s="273">
        <f>ROUND(VLOOKUP($E22,'BDEW-Standard'!$B$3:$M$158,H$9,0),7)</f>
        <v>3.2</v>
      </c>
      <c r="I22" s="273">
        <f>ROUND(VLOOKUP($E22,'BDEW-Standard'!$B$3:$M$158,I$9,0),7)</f>
        <v>-35.799999999999997</v>
      </c>
      <c r="J22" s="273">
        <f>ROUND(VLOOKUP($E22,'BDEW-Standard'!$B$3:$M$158,J$9,0),7)</f>
        <v>8.4</v>
      </c>
      <c r="K22" s="273">
        <f>ROUND(VLOOKUP($E22,'BDEW-Standard'!$B$3:$M$158,K$9,0),7)</f>
        <v>9.3848600000000004E-2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0.99106250024889242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Monheim am Rhein</v>
      </c>
      <c r="D23" s="62" t="s">
        <v>247</v>
      </c>
      <c r="E23" s="164" t="s">
        <v>668</v>
      </c>
      <c r="F23" s="296" t="str">
        <f>VLOOKUP($E23,'BDEW-Standard'!$B$3:$M$158,F$9,0)</f>
        <v>GB3</v>
      </c>
      <c r="H23" s="273">
        <f>ROUND(VLOOKUP($E23,'BDEW-Standard'!$B$3:$M$158,H$9,0),7)</f>
        <v>3.2572741999999999</v>
      </c>
      <c r="I23" s="273">
        <f>ROUND(VLOOKUP($E23,'BDEW-Standard'!$B$3:$M$158,I$9,0),7)</f>
        <v>-37.5</v>
      </c>
      <c r="J23" s="273">
        <f>ROUND(VLOOKUP($E23,'BDEW-Standard'!$B$3:$M$158,J$9,0),7)</f>
        <v>6.3462148000000003</v>
      </c>
      <c r="K23" s="273">
        <f>ROUND(VLOOKUP($E23,'BDEW-Standard'!$B$3:$M$158,K$9,0),7)</f>
        <v>8.6622699999999997E-2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0.9584556323619029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Monheim am Rhein</v>
      </c>
      <c r="D24" s="62" t="s">
        <v>247</v>
      </c>
      <c r="E24" s="164" t="s">
        <v>677</v>
      </c>
      <c r="F24" s="296" t="str">
        <f>VLOOKUP($E24,'BDEW-Standard'!$B$3:$M$158,F$9,0)</f>
        <v>WA3</v>
      </c>
      <c r="H24" s="273">
        <f>ROUND(VLOOKUP($E24,'BDEW-Standard'!$B$3:$M$158,H$9,0),7)</f>
        <v>0.76572899999999999</v>
      </c>
      <c r="I24" s="273">
        <f>ROUND(VLOOKUP($E24,'BDEW-Standard'!$B$3:$M$158,I$9,0),7)</f>
        <v>-36.023791199999998</v>
      </c>
      <c r="J24" s="273">
        <f>ROUND(VLOOKUP($E24,'BDEW-Standard'!$B$3:$M$158,J$9,0),7)</f>
        <v>4.8662747</v>
      </c>
      <c r="K24" s="273">
        <f>ROUND(VLOOKUP($E24,'BDEW-Standard'!$B$3:$M$158,K$9,0),7)</f>
        <v>0.80494250000000001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1.0804258319686442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Monheim am Rhein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Monheim am Rhein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Monheim am Rhein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Monheim am Rhein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Monheim am Rhein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Monheim am Rhein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Monheim am Rhein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Monheim am Rhein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Monheim am Rhein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Monheim am Rhein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Monheim am Rhein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Monheim am Rhein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Monheim am Rhein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Monheim am Rhein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Monheim am Rhein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Monheim am Rhein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Monheim am Rhein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MEGA Monheimer Elektrizitäts- und
 Gasversorgung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Monheim am Rhein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9870079500005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43160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Schwind, Thorsten</cp:lastModifiedBy>
  <cp:lastPrinted>2015-03-20T22:59:10Z</cp:lastPrinted>
  <dcterms:created xsi:type="dcterms:W3CDTF">2015-01-15T05:25:41Z</dcterms:created>
  <dcterms:modified xsi:type="dcterms:W3CDTF">2017-12-29T07:46:04Z</dcterms:modified>
</cp:coreProperties>
</file>